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rok 2023" sheetId="1" r:id="rId1"/>
  </sheets>
  <calcPr calcId="125725"/>
</workbook>
</file>

<file path=xl/calcChain.xml><?xml version="1.0" encoding="utf-8"?>
<calcChain xmlns="http://schemas.openxmlformats.org/spreadsheetml/2006/main">
  <c r="K91" i="1"/>
  <c r="L91" s="1"/>
  <c r="L92"/>
  <c r="L93"/>
  <c r="L94"/>
  <c r="L96"/>
  <c r="L97"/>
  <c r="L98"/>
  <c r="L99"/>
  <c r="I92"/>
  <c r="I93"/>
  <c r="I94"/>
  <c r="I97"/>
  <c r="I98"/>
  <c r="I99"/>
  <c r="H96"/>
  <c r="L10" l="1"/>
  <c r="L11"/>
  <c r="L12"/>
  <c r="L13"/>
  <c r="L14"/>
  <c r="L15"/>
  <c r="L16"/>
  <c r="L17"/>
  <c r="L18"/>
  <c r="L19"/>
  <c r="L21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5"/>
  <c r="L68"/>
  <c r="L69"/>
  <c r="L70"/>
  <c r="L71"/>
  <c r="L72"/>
  <c r="L73"/>
  <c r="L74"/>
  <c r="L76"/>
  <c r="L77"/>
  <c r="L78"/>
  <c r="L79"/>
  <c r="L80"/>
  <c r="L81"/>
  <c r="L82"/>
  <c r="L83"/>
  <c r="F80"/>
  <c r="F56"/>
  <c r="E59"/>
  <c r="E26"/>
  <c r="D26"/>
  <c r="K9"/>
  <c r="L9" s="1"/>
  <c r="J80"/>
  <c r="I78"/>
  <c r="J78"/>
  <c r="I75"/>
  <c r="J75"/>
  <c r="I67"/>
  <c r="J67"/>
  <c r="I49"/>
  <c r="I45"/>
  <c r="J45"/>
  <c r="G59" l="1"/>
  <c r="G54"/>
  <c r="G52"/>
  <c r="G49"/>
  <c r="G45"/>
  <c r="G31"/>
  <c r="E78"/>
  <c r="E64"/>
  <c r="E62"/>
  <c r="E56"/>
  <c r="E54"/>
  <c r="E52"/>
  <c r="E49"/>
  <c r="E45"/>
  <c r="E31"/>
  <c r="E29"/>
  <c r="E22"/>
  <c r="E9"/>
  <c r="F67"/>
  <c r="G67"/>
  <c r="H67"/>
  <c r="K67"/>
  <c r="L67" s="1"/>
  <c r="H26"/>
  <c r="I26"/>
  <c r="H31"/>
  <c r="I31"/>
  <c r="J31"/>
  <c r="J56"/>
  <c r="J54"/>
  <c r="G78"/>
  <c r="H78"/>
  <c r="H75"/>
  <c r="H22"/>
  <c r="I22"/>
  <c r="J22"/>
  <c r="H9"/>
  <c r="I9"/>
  <c r="J9"/>
  <c r="H64"/>
  <c r="I64"/>
  <c r="J64"/>
  <c r="K64"/>
  <c r="L64" s="1"/>
  <c r="J62"/>
  <c r="H62"/>
  <c r="I62"/>
  <c r="H59"/>
  <c r="I59"/>
  <c r="J59"/>
  <c r="I56"/>
  <c r="H54"/>
  <c r="I54"/>
  <c r="H52"/>
  <c r="I52"/>
  <c r="J52"/>
  <c r="K52"/>
  <c r="H49"/>
  <c r="J49"/>
  <c r="K49"/>
  <c r="H45"/>
  <c r="K45"/>
  <c r="F78"/>
  <c r="F75"/>
  <c r="F62"/>
  <c r="G62"/>
  <c r="F59"/>
  <c r="K59"/>
  <c r="F29"/>
  <c r="F26"/>
  <c r="F22"/>
  <c r="F64"/>
  <c r="F54"/>
  <c r="F52"/>
  <c r="F49"/>
  <c r="F45"/>
  <c r="F31"/>
  <c r="F9"/>
  <c r="D78"/>
  <c r="D80"/>
  <c r="D67"/>
  <c r="E67"/>
  <c r="D64"/>
  <c r="D62"/>
  <c r="D56"/>
  <c r="D54"/>
  <c r="D52"/>
  <c r="D49"/>
  <c r="D45"/>
  <c r="D31"/>
  <c r="D29"/>
  <c r="G22"/>
  <c r="K22"/>
  <c r="L22" s="1"/>
  <c r="D22"/>
  <c r="G9"/>
  <c r="D9"/>
  <c r="G96"/>
  <c r="E96"/>
  <c r="G91"/>
  <c r="I91" s="1"/>
  <c r="E91"/>
  <c r="G64"/>
  <c r="K62"/>
  <c r="K56"/>
  <c r="K54"/>
  <c r="K31"/>
  <c r="G29"/>
  <c r="I29"/>
  <c r="G26"/>
  <c r="K80"/>
  <c r="K78"/>
  <c r="G75"/>
  <c r="K75"/>
  <c r="L75" s="1"/>
  <c r="E80"/>
  <c r="I96" l="1"/>
  <c r="K8"/>
  <c r="I8"/>
  <c r="H8"/>
  <c r="G8"/>
  <c r="K66"/>
  <c r="L66" s="1"/>
  <c r="J8"/>
  <c r="E8"/>
  <c r="D8"/>
  <c r="J66"/>
  <c r="F66"/>
  <c r="F8"/>
  <c r="D66"/>
  <c r="E66"/>
  <c r="K84" l="1"/>
  <c r="I84"/>
  <c r="H84"/>
  <c r="L8"/>
  <c r="D84"/>
  <c r="F84"/>
  <c r="J84"/>
  <c r="E84"/>
  <c r="G84"/>
  <c r="L84" l="1"/>
</calcChain>
</file>

<file path=xl/sharedStrings.xml><?xml version="1.0" encoding="utf-8"?>
<sst xmlns="http://schemas.openxmlformats.org/spreadsheetml/2006/main" count="114" uniqueCount="106">
  <si>
    <t>Název položky</t>
  </si>
  <si>
    <t>Přímé náklady      příspěvek MSK</t>
  </si>
  <si>
    <t>Hlavní činnost</t>
  </si>
  <si>
    <t>Doplňková činnost</t>
  </si>
  <si>
    <t>Celkem</t>
  </si>
  <si>
    <t>501 - spotřeba materiálu</t>
  </si>
  <si>
    <t>511 - opravy, údržba</t>
  </si>
  <si>
    <t>512 - cestovné</t>
  </si>
  <si>
    <t>518 - služby</t>
  </si>
  <si>
    <t>521 - mzdové náklady</t>
  </si>
  <si>
    <t>524 - zákonné odvody z mezd</t>
  </si>
  <si>
    <t>525 - zákonné pojištění</t>
  </si>
  <si>
    <t>Náklady na činnost celkem</t>
  </si>
  <si>
    <t>527 - zákonné sociální náklady</t>
  </si>
  <si>
    <t>528 - jiné sociální náklady</t>
  </si>
  <si>
    <t>551 - odpisy</t>
  </si>
  <si>
    <t>558 - náklady z hmotného majetku</t>
  </si>
  <si>
    <t>Přímé náklady    provozní  příspěvek zřizovatele</t>
  </si>
  <si>
    <t>Výnosy z činnosti celkem</t>
  </si>
  <si>
    <t>602 - výnosy z prodeje služeb</t>
  </si>
  <si>
    <t>603 - výnosy z pronájmů</t>
  </si>
  <si>
    <t>649 - ostatní výnosy</t>
  </si>
  <si>
    <t>672 - výnosy z transferů</t>
  </si>
  <si>
    <t>Hospodářský výsledek</t>
  </si>
  <si>
    <t>Hlavní činnost  celkem</t>
  </si>
  <si>
    <t>Členění nákladů / výnosů</t>
  </si>
  <si>
    <t>Náklady celkem</t>
  </si>
  <si>
    <t>Odpisy</t>
  </si>
  <si>
    <t>Pořízení DDHIM</t>
  </si>
  <si>
    <t>Náklady - účtová třídy 5xx</t>
  </si>
  <si>
    <t>Doplňující informace</t>
  </si>
  <si>
    <t>Výnosy celkem</t>
  </si>
  <si>
    <t>Výnosy - účtová třídy 6xx</t>
  </si>
  <si>
    <t>Výnosy z tranferů</t>
  </si>
  <si>
    <t xml:space="preserve">   Provozní  příspěvek zřizovatele</t>
  </si>
  <si>
    <t>549 - ostatní náklady</t>
  </si>
  <si>
    <t>Dotace krajského úřadu</t>
  </si>
  <si>
    <t>Mgr. Peterková Karla - ředitelka  ZŠ</t>
  </si>
  <si>
    <t xml:space="preserve"> potraviny - žáci</t>
  </si>
  <si>
    <t xml:space="preserve"> potraviny - zaměstnanci</t>
  </si>
  <si>
    <t xml:space="preserve"> potraviny - cizí strávníci</t>
  </si>
  <si>
    <t xml:space="preserve"> materiál na opravy</t>
  </si>
  <si>
    <t xml:space="preserve"> čistící prostředky</t>
  </si>
  <si>
    <t xml:space="preserve"> kancelářské potřeby</t>
  </si>
  <si>
    <t xml:space="preserve"> všeobecný materiál</t>
  </si>
  <si>
    <t xml:space="preserve"> předplatné, publikace, zákony</t>
  </si>
  <si>
    <t xml:space="preserve"> učební pomůcky, hračky</t>
  </si>
  <si>
    <t xml:space="preserve"> tonery, náplně</t>
  </si>
  <si>
    <t xml:space="preserve"> potřeby do Vv, Pv</t>
  </si>
  <si>
    <t xml:space="preserve"> </t>
  </si>
  <si>
    <t xml:space="preserve"> drobný majetek do 3 000,- Kč</t>
  </si>
  <si>
    <t>502, 503  - spotřeba energie</t>
  </si>
  <si>
    <t xml:space="preserve"> elektrická energie</t>
  </si>
  <si>
    <t xml:space="preserve"> plyn</t>
  </si>
  <si>
    <t xml:space="preserve"> vodné</t>
  </si>
  <si>
    <t xml:space="preserve"> cestovné</t>
  </si>
  <si>
    <t xml:space="preserve"> opravy, údržba, malování</t>
  </si>
  <si>
    <t xml:space="preserve"> opravy kancelářské techniky</t>
  </si>
  <si>
    <t xml:space="preserve"> poštovné</t>
  </si>
  <si>
    <t xml:space="preserve"> servis a správa ICT</t>
  </si>
  <si>
    <t xml:space="preserve"> ostraha objektů</t>
  </si>
  <si>
    <t xml:space="preserve"> bankovní poplatky</t>
  </si>
  <si>
    <t xml:space="preserve"> plavecký výcvik</t>
  </si>
  <si>
    <t xml:space="preserve"> zpracování mezd a účetnictví</t>
  </si>
  <si>
    <t xml:space="preserve"> praní prádla</t>
  </si>
  <si>
    <t xml:space="preserve"> ostatní služby</t>
  </si>
  <si>
    <t xml:space="preserve"> revize</t>
  </si>
  <si>
    <t xml:space="preserve"> telefony, internet</t>
  </si>
  <si>
    <t xml:space="preserve"> školení a semináře</t>
  </si>
  <si>
    <t xml:space="preserve"> servis kopírky, kopírování</t>
  </si>
  <si>
    <t xml:space="preserve"> hrubé mzdy</t>
  </si>
  <si>
    <t xml:space="preserve"> dohody</t>
  </si>
  <si>
    <t xml:space="preserve"> dohody - kroužky</t>
  </si>
  <si>
    <t xml:space="preserve"> sociální pojištění</t>
  </si>
  <si>
    <t xml:space="preserve"> zdraravotní pojištění</t>
  </si>
  <si>
    <t xml:space="preserve"> zákonné pojištění zaměstnanců</t>
  </si>
  <si>
    <t xml:space="preserve"> FKSP</t>
  </si>
  <si>
    <t xml:space="preserve"> náhrady DPN</t>
  </si>
  <si>
    <t xml:space="preserve"> ochranné pracovní pomůcky</t>
  </si>
  <si>
    <t xml:space="preserve"> pojištění majetku</t>
  </si>
  <si>
    <t xml:space="preserve"> pojištění podnikatelských rizik</t>
  </si>
  <si>
    <t xml:space="preserve"> odpisy majetku</t>
  </si>
  <si>
    <t xml:space="preserve"> dlouhodobý majek od 3 000,- </t>
  </si>
  <si>
    <t xml:space="preserve"> stravné žáci</t>
  </si>
  <si>
    <t xml:space="preserve"> stravné zaměstnanci</t>
  </si>
  <si>
    <t xml:space="preserve"> stravné - cizí strávníci</t>
  </si>
  <si>
    <t xml:space="preserve"> školné MŠ</t>
  </si>
  <si>
    <t xml:space="preserve"> školné ŠD</t>
  </si>
  <si>
    <t xml:space="preserve"> příjmy z kroužků</t>
  </si>
  <si>
    <t xml:space="preserve"> pronájmy tělocvičny</t>
  </si>
  <si>
    <t xml:space="preserve"> odvoz odpadu</t>
  </si>
  <si>
    <t xml:space="preserve"> úroky</t>
  </si>
  <si>
    <t xml:space="preserve"> ostatní příjmy</t>
  </si>
  <si>
    <t xml:space="preserve"> pronájmy ostatní</t>
  </si>
  <si>
    <t xml:space="preserve"> dotace zřizovatele na provoz</t>
  </si>
  <si>
    <t xml:space="preserve"> dotace na odpisy</t>
  </si>
  <si>
    <t xml:space="preserve"> přijaté transfery</t>
  </si>
  <si>
    <t>Provozní dotace</t>
  </si>
  <si>
    <t>Rozpočet 2022</t>
  </si>
  <si>
    <t>Projekt ESF - JAK</t>
  </si>
  <si>
    <t xml:space="preserve">                                                     Schválený rotzpočet na rok 2023 - rekapitulace</t>
  </si>
  <si>
    <t>Náklady a výnosy - Schválený rozpočet na rok 2023</t>
  </si>
  <si>
    <t>Rozpočet 2023</t>
  </si>
  <si>
    <t>Celkem  2023</t>
  </si>
  <si>
    <t>ESF - JAK</t>
  </si>
  <si>
    <t xml:space="preserve">            Základní škola a mateřská škola Dobratice příspěvková organizace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</si>
</sst>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4" fontId="0" fillId="0" borderId="0" xfId="0" applyNumberFormat="1"/>
    <xf numFmtId="49" fontId="0" fillId="0" borderId="0" xfId="0" applyNumberFormat="1"/>
    <xf numFmtId="4" fontId="3" fillId="6" borderId="9" xfId="0" applyNumberFormat="1" applyFont="1" applyFill="1" applyBorder="1"/>
    <xf numFmtId="49" fontId="0" fillId="0" borderId="0" xfId="0" applyNumberFormat="1" applyAlignment="1">
      <alignment horizontal="right"/>
    </xf>
    <xf numFmtId="49" fontId="4" fillId="0" borderId="30" xfId="0" applyNumberFormat="1" applyFont="1" applyBorder="1"/>
    <xf numFmtId="4" fontId="4" fillId="0" borderId="2" xfId="0" applyNumberFormat="1" applyFont="1" applyBorder="1"/>
    <xf numFmtId="4" fontId="4" fillId="0" borderId="44" xfId="0" applyNumberFormat="1" applyFont="1" applyBorder="1"/>
    <xf numFmtId="4" fontId="4" fillId="0" borderId="40" xfId="0" applyNumberFormat="1" applyFont="1" applyBorder="1"/>
    <xf numFmtId="4" fontId="4" fillId="0" borderId="23" xfId="0" applyNumberFormat="1" applyFont="1" applyBorder="1"/>
    <xf numFmtId="4" fontId="4" fillId="0" borderId="5" xfId="0" applyNumberFormat="1" applyFont="1" applyBorder="1"/>
    <xf numFmtId="4" fontId="4" fillId="6" borderId="5" xfId="0" applyNumberFormat="1" applyFont="1" applyFill="1" applyBorder="1"/>
    <xf numFmtId="49" fontId="4" fillId="0" borderId="31" xfId="0" applyNumberFormat="1" applyFont="1" applyBorder="1"/>
    <xf numFmtId="4" fontId="4" fillId="0" borderId="18" xfId="0" applyNumberFormat="1" applyFont="1" applyBorder="1"/>
    <xf numFmtId="4" fontId="4" fillId="0" borderId="47" xfId="0" applyNumberFormat="1" applyFont="1" applyBorder="1"/>
    <xf numFmtId="4" fontId="4" fillId="0" borderId="41" xfId="0" applyNumberFormat="1" applyFont="1" applyBorder="1"/>
    <xf numFmtId="4" fontId="4" fillId="0" borderId="26" xfId="0" applyNumberFormat="1" applyFont="1" applyBorder="1"/>
    <xf numFmtId="4" fontId="4" fillId="0" borderId="19" xfId="0" applyNumberFormat="1" applyFont="1" applyBorder="1"/>
    <xf numFmtId="4" fontId="4" fillId="6" borderId="6" xfId="0" applyNumberFormat="1" applyFont="1" applyFill="1" applyBorder="1"/>
    <xf numFmtId="49" fontId="4" fillId="0" borderId="32" xfId="0" applyNumberFormat="1" applyFont="1" applyBorder="1"/>
    <xf numFmtId="4" fontId="4" fillId="0" borderId="3" xfId="0" applyNumberFormat="1" applyFont="1" applyBorder="1"/>
    <xf numFmtId="4" fontId="4" fillId="0" borderId="45" xfId="0" applyNumberFormat="1" applyFont="1" applyBorder="1"/>
    <xf numFmtId="4" fontId="4" fillId="0" borderId="42" xfId="0" applyNumberFormat="1" applyFont="1" applyBorder="1"/>
    <xf numFmtId="4" fontId="4" fillId="0" borderId="24" xfId="0" applyNumberFormat="1" applyFont="1" applyBorder="1"/>
    <xf numFmtId="4" fontId="4" fillId="0" borderId="6" xfId="0" applyNumberFormat="1" applyFont="1" applyBorder="1"/>
    <xf numFmtId="49" fontId="4" fillId="0" borderId="33" xfId="0" applyNumberFormat="1" applyFont="1" applyBorder="1"/>
    <xf numFmtId="4" fontId="4" fillId="0" borderId="4" xfId="0" applyNumberFormat="1" applyFont="1" applyBorder="1"/>
    <xf numFmtId="4" fontId="4" fillId="0" borderId="46" xfId="0" applyNumberFormat="1" applyFont="1" applyBorder="1"/>
    <xf numFmtId="4" fontId="4" fillId="0" borderId="43" xfId="0" applyNumberFormat="1" applyFont="1" applyBorder="1"/>
    <xf numFmtId="4" fontId="4" fillId="0" borderId="25" xfId="0" applyNumberFormat="1" applyFont="1" applyBorder="1"/>
    <xf numFmtId="4" fontId="4" fillId="0" borderId="7" xfId="0" applyNumberFormat="1" applyFont="1" applyBorder="1"/>
    <xf numFmtId="4" fontId="4" fillId="6" borderId="7" xfId="0" applyNumberFormat="1" applyFont="1" applyFill="1" applyBorder="1"/>
    <xf numFmtId="49" fontId="4" fillId="6" borderId="59" xfId="0" applyNumberFormat="1" applyFont="1" applyFill="1" applyBorder="1"/>
    <xf numFmtId="4" fontId="4" fillId="6" borderId="60" xfId="0" applyNumberFormat="1" applyFont="1" applyFill="1" applyBorder="1"/>
    <xf numFmtId="4" fontId="5" fillId="6" borderId="60" xfId="0" applyNumberFormat="1" applyFont="1" applyFill="1" applyBorder="1"/>
    <xf numFmtId="4" fontId="5" fillId="6" borderId="64" xfId="0" applyNumberFormat="1" applyFont="1" applyFill="1" applyBorder="1"/>
    <xf numFmtId="4" fontId="4" fillId="6" borderId="65" xfId="0" applyNumberFormat="1" applyFont="1" applyFill="1" applyBorder="1"/>
    <xf numFmtId="49" fontId="5" fillId="3" borderId="29" xfId="0" applyNumberFormat="1" applyFont="1" applyFill="1" applyBorder="1"/>
    <xf numFmtId="4" fontId="5" fillId="3" borderId="38" xfId="0" applyNumberFormat="1" applyFont="1" applyFill="1" applyBorder="1"/>
    <xf numFmtId="4" fontId="5" fillId="3" borderId="39" xfId="0" applyNumberFormat="1" applyFont="1" applyFill="1" applyBorder="1"/>
    <xf numFmtId="4" fontId="5" fillId="3" borderId="12" xfId="0" applyNumberFormat="1" applyFont="1" applyFill="1" applyBorder="1"/>
    <xf numFmtId="4" fontId="5" fillId="3" borderId="1" xfId="0" applyNumberFormat="1" applyFont="1" applyFill="1" applyBorder="1"/>
    <xf numFmtId="49" fontId="4" fillId="0" borderId="29" xfId="0" applyNumberFormat="1" applyFont="1" applyBorder="1"/>
    <xf numFmtId="4" fontId="4" fillId="0" borderId="38" xfId="0" applyNumberFormat="1" applyFont="1" applyBorder="1"/>
    <xf numFmtId="4" fontId="4" fillId="0" borderId="10" xfId="0" applyNumberFormat="1" applyFont="1" applyBorder="1"/>
    <xf numFmtId="4" fontId="4" fillId="0" borderId="39" xfId="0" applyNumberFormat="1" applyFont="1" applyBorder="1"/>
    <xf numFmtId="4" fontId="4" fillId="0" borderId="12" xfId="0" applyNumberFormat="1" applyFont="1" applyBorder="1"/>
    <xf numFmtId="4" fontId="4" fillId="0" borderId="1" xfId="0" applyNumberFormat="1" applyFont="1" applyBorder="1"/>
    <xf numFmtId="49" fontId="4" fillId="0" borderId="66" xfId="0" applyNumberFormat="1" applyFont="1" applyBorder="1"/>
    <xf numFmtId="4" fontId="4" fillId="0" borderId="56" xfId="0" applyNumberFormat="1" applyFont="1" applyBorder="1"/>
    <xf numFmtId="49" fontId="4" fillId="0" borderId="67" xfId="0" applyNumberFormat="1" applyFont="1" applyBorder="1"/>
    <xf numFmtId="4" fontId="4" fillId="0" borderId="57" xfId="0" applyNumberFormat="1" applyFont="1" applyBorder="1"/>
    <xf numFmtId="4" fontId="4" fillId="0" borderId="62" xfId="0" applyNumberFormat="1" applyFont="1" applyBorder="1"/>
    <xf numFmtId="4" fontId="4" fillId="0" borderId="61" xfId="0" applyNumberFormat="1" applyFont="1" applyBorder="1"/>
    <xf numFmtId="49" fontId="4" fillId="0" borderId="68" xfId="0" applyNumberFormat="1" applyFont="1" applyBorder="1"/>
    <xf numFmtId="4" fontId="4" fillId="0" borderId="0" xfId="0" applyNumberFormat="1" applyFont="1" applyBorder="1"/>
    <xf numFmtId="4" fontId="4" fillId="0" borderId="48" xfId="0" applyNumberFormat="1" applyFont="1" applyBorder="1"/>
    <xf numFmtId="4" fontId="4" fillId="0" borderId="49" xfId="0" applyNumberFormat="1" applyFont="1" applyBorder="1"/>
    <xf numFmtId="4" fontId="4" fillId="0" borderId="22" xfId="0" applyNumberFormat="1" applyFont="1" applyBorder="1"/>
    <xf numFmtId="4" fontId="4" fillId="0" borderId="21" xfId="0" applyNumberFormat="1" applyFont="1" applyBorder="1"/>
    <xf numFmtId="49" fontId="4" fillId="6" borderId="30" xfId="0" applyNumberFormat="1" applyFont="1" applyFill="1" applyBorder="1"/>
    <xf numFmtId="4" fontId="5" fillId="6" borderId="44" xfId="0" applyNumberFormat="1" applyFont="1" applyFill="1" applyBorder="1"/>
    <xf numFmtId="4" fontId="5" fillId="6" borderId="56" xfId="0" applyNumberFormat="1" applyFont="1" applyFill="1" applyBorder="1"/>
    <xf numFmtId="4" fontId="4" fillId="6" borderId="44" xfId="0" applyNumberFormat="1" applyFont="1" applyFill="1" applyBorder="1"/>
    <xf numFmtId="4" fontId="4" fillId="6" borderId="56" xfId="0" applyNumberFormat="1" applyFont="1" applyFill="1" applyBorder="1"/>
    <xf numFmtId="4" fontId="5" fillId="6" borderId="40" xfId="0" applyNumberFormat="1" applyFont="1" applyFill="1" applyBorder="1"/>
    <xf numFmtId="4" fontId="5" fillId="6" borderId="23" xfId="0" applyNumberFormat="1" applyFont="1" applyFill="1" applyBorder="1"/>
    <xf numFmtId="4" fontId="5" fillId="6" borderId="5" xfId="0" applyNumberFormat="1" applyFont="1" applyFill="1" applyBorder="1"/>
    <xf numFmtId="49" fontId="4" fillId="0" borderId="34" xfId="0" applyNumberFormat="1" applyFont="1" applyBorder="1"/>
    <xf numFmtId="4" fontId="4" fillId="0" borderId="50" xfId="0" applyNumberFormat="1" applyFont="1" applyBorder="1"/>
    <xf numFmtId="4" fontId="4" fillId="0" borderId="15" xfId="0" applyNumberFormat="1" applyFont="1" applyBorder="1"/>
    <xf numFmtId="4" fontId="4" fillId="0" borderId="51" xfId="0" applyNumberFormat="1" applyFont="1" applyBorder="1"/>
    <xf numFmtId="4" fontId="4" fillId="0" borderId="16" xfId="0" applyNumberFormat="1" applyFont="1" applyBorder="1"/>
    <xf numFmtId="4" fontId="4" fillId="0" borderId="8" xfId="0" applyNumberFormat="1" applyFont="1" applyBorder="1"/>
    <xf numFmtId="4" fontId="4" fillId="6" borderId="63" xfId="0" applyNumberFormat="1" applyFont="1" applyFill="1" applyBorder="1"/>
    <xf numFmtId="49" fontId="5" fillId="5" borderId="29" xfId="0" applyNumberFormat="1" applyFont="1" applyFill="1" applyBorder="1"/>
    <xf numFmtId="4" fontId="5" fillId="5" borderId="38" xfId="0" applyNumberFormat="1" applyFont="1" applyFill="1" applyBorder="1"/>
    <xf numFmtId="4" fontId="5" fillId="5" borderId="10" xfId="0" applyNumberFormat="1" applyFont="1" applyFill="1" applyBorder="1"/>
    <xf numFmtId="4" fontId="5" fillId="5" borderId="39" xfId="0" applyNumberFormat="1" applyFont="1" applyFill="1" applyBorder="1"/>
    <xf numFmtId="4" fontId="5" fillId="5" borderId="1" xfId="0" applyNumberFormat="1" applyFont="1" applyFill="1" applyBorder="1"/>
    <xf numFmtId="49" fontId="5" fillId="10" borderId="29" xfId="0" applyNumberFormat="1" applyFont="1" applyFill="1" applyBorder="1"/>
    <xf numFmtId="4" fontId="5" fillId="10" borderId="38" xfId="0" applyNumberFormat="1" applyFont="1" applyFill="1" applyBorder="1"/>
    <xf numFmtId="4" fontId="5" fillId="10" borderId="10" xfId="0" applyNumberFormat="1" applyFont="1" applyFill="1" applyBorder="1"/>
    <xf numFmtId="49" fontId="4" fillId="0" borderId="35" xfId="0" applyNumberFormat="1" applyFont="1" applyBorder="1"/>
    <xf numFmtId="4" fontId="4" fillId="0" borderId="55" xfId="0" applyNumberFormat="1" applyFont="1" applyBorder="1"/>
    <xf numFmtId="4" fontId="4" fillId="0" borderId="52" xfId="0" applyNumberFormat="1" applyFont="1" applyBorder="1"/>
    <xf numFmtId="4" fontId="4" fillId="0" borderId="53" xfId="0" applyNumberFormat="1" applyFont="1" applyBorder="1"/>
    <xf numFmtId="4" fontId="4" fillId="0" borderId="27" xfId="0" applyNumberFormat="1" applyFont="1" applyBorder="1"/>
    <xf numFmtId="4" fontId="4" fillId="0" borderId="20" xfId="0" applyNumberFormat="1" applyFont="1" applyBorder="1"/>
    <xf numFmtId="4" fontId="5" fillId="10" borderId="39" xfId="0" applyNumberFormat="1" applyFont="1" applyFill="1" applyBorder="1"/>
    <xf numFmtId="4" fontId="5" fillId="10" borderId="1" xfId="0" applyNumberFormat="1" applyFont="1" applyFill="1" applyBorder="1"/>
    <xf numFmtId="4" fontId="4" fillId="6" borderId="2" xfId="0" applyNumberFormat="1" applyFont="1" applyFill="1" applyBorder="1"/>
    <xf numFmtId="4" fontId="4" fillId="6" borderId="40" xfId="0" applyNumberFormat="1" applyFont="1" applyFill="1" applyBorder="1"/>
    <xf numFmtId="4" fontId="4" fillId="6" borderId="30" xfId="0" applyNumberFormat="1" applyFont="1" applyFill="1" applyBorder="1"/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4" borderId="58" xfId="0" applyNumberFormat="1" applyFont="1" applyFill="1" applyBorder="1"/>
    <xf numFmtId="4" fontId="5" fillId="4" borderId="58" xfId="0" applyNumberFormat="1" applyFont="1" applyFill="1" applyBorder="1"/>
    <xf numFmtId="49" fontId="4" fillId="0" borderId="0" xfId="0" applyNumberFormat="1" applyFont="1"/>
    <xf numFmtId="4" fontId="4" fillId="0" borderId="0" xfId="0" applyNumberFormat="1" applyFont="1"/>
    <xf numFmtId="49" fontId="4" fillId="0" borderId="13" xfId="0" applyNumberFormat="1" applyFont="1" applyBorder="1"/>
    <xf numFmtId="49" fontId="4" fillId="0" borderId="15" xfId="0" applyNumberFormat="1" applyFont="1" applyBorder="1"/>
    <xf numFmtId="0" fontId="5" fillId="8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4" fontId="5" fillId="0" borderId="1" xfId="0" applyNumberFormat="1" applyFont="1" applyBorder="1"/>
    <xf numFmtId="49" fontId="4" fillId="0" borderId="5" xfId="0" applyNumberFormat="1" applyFont="1" applyBorder="1"/>
    <xf numFmtId="49" fontId="4" fillId="0" borderId="6" xfId="0" applyNumberFormat="1" applyFont="1" applyBorder="1"/>
    <xf numFmtId="49" fontId="4" fillId="0" borderId="7" xfId="0" applyNumberFormat="1" applyFont="1" applyBorder="1"/>
    <xf numFmtId="0" fontId="4" fillId="0" borderId="0" xfId="0" applyFont="1"/>
    <xf numFmtId="0" fontId="5" fillId="4" borderId="17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/>
    <xf numFmtId="4" fontId="5" fillId="6" borderId="6" xfId="0" applyNumberFormat="1" applyFont="1" applyFill="1" applyBorder="1"/>
    <xf numFmtId="4" fontId="5" fillId="6" borderId="7" xfId="0" applyNumberFormat="1" applyFont="1" applyFill="1" applyBorder="1"/>
    <xf numFmtId="4" fontId="5" fillId="6" borderId="69" xfId="0" applyNumberFormat="1" applyFont="1" applyFill="1" applyBorder="1"/>
    <xf numFmtId="4" fontId="5" fillId="6" borderId="19" xfId="0" applyNumberFormat="1" applyFont="1" applyFill="1" applyBorder="1"/>
    <xf numFmtId="0" fontId="4" fillId="4" borderId="8" xfId="0" applyFont="1" applyFill="1" applyBorder="1" applyAlignment="1"/>
    <xf numFmtId="4" fontId="5" fillId="0" borderId="11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5" fillId="9" borderId="10" xfId="0" applyNumberFormat="1" applyFont="1" applyFill="1" applyBorder="1" applyAlignment="1"/>
    <xf numFmtId="4" fontId="5" fillId="9" borderId="11" xfId="0" applyNumberFormat="1" applyFont="1" applyFill="1" applyBorder="1" applyAlignment="1"/>
    <xf numFmtId="0" fontId="5" fillId="9" borderId="11" xfId="0" applyFont="1" applyFill="1" applyBorder="1" applyAlignment="1"/>
    <xf numFmtId="0" fontId="5" fillId="9" borderId="12" xfId="0" applyFont="1" applyFill="1" applyBorder="1" applyAlignment="1"/>
    <xf numFmtId="0" fontId="5" fillId="4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/>
    <xf numFmtId="0" fontId="5" fillId="2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/>
    <xf numFmtId="0" fontId="5" fillId="2" borderId="36" xfId="0" applyFont="1" applyFill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5" fillId="7" borderId="10" xfId="0" applyNumberFormat="1" applyFont="1" applyFill="1" applyBorder="1" applyAlignment="1">
      <alignment horizontal="center"/>
    </xf>
    <xf numFmtId="4" fontId="5" fillId="7" borderId="11" xfId="0" applyNumberFormat="1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7"/>
  <sheetViews>
    <sheetView tabSelected="1" topLeftCell="B1" zoomScale="112" zoomScaleNormal="112" workbookViewId="0">
      <selection activeCell="N51" sqref="N51"/>
    </sheetView>
  </sheetViews>
  <sheetFormatPr defaultRowHeight="15"/>
  <cols>
    <col min="1" max="1" width="4.140625" hidden="1" customWidth="1"/>
    <col min="2" max="2" width="4.140625" customWidth="1"/>
    <col min="3" max="3" width="31" customWidth="1"/>
    <col min="4" max="4" width="11.7109375" customWidth="1"/>
    <col min="5" max="5" width="11.28515625" customWidth="1"/>
    <col min="6" max="6" width="11.5703125" customWidth="1"/>
    <col min="7" max="7" width="11.7109375" customWidth="1"/>
    <col min="8" max="8" width="11.140625" customWidth="1"/>
    <col min="9" max="9" width="11.5703125" customWidth="1"/>
    <col min="10" max="10" width="11.140625" customWidth="1"/>
    <col min="11" max="11" width="11.7109375" customWidth="1"/>
    <col min="12" max="12" width="12.42578125" customWidth="1"/>
    <col min="14" max="14" width="11.85546875" customWidth="1"/>
    <col min="15" max="15" width="20.7109375" customWidth="1"/>
  </cols>
  <sheetData>
    <row r="1" spans="3:15" ht="15.75">
      <c r="D1" s="147" t="s">
        <v>105</v>
      </c>
      <c r="E1" s="148"/>
      <c r="F1" s="148"/>
      <c r="G1" s="148"/>
      <c r="H1" s="148"/>
      <c r="I1" s="148"/>
      <c r="J1" s="148"/>
    </row>
    <row r="2" spans="3:15" ht="15.75" thickBot="1"/>
    <row r="3" spans="3:15" ht="16.5" thickBot="1">
      <c r="C3" s="124" t="s">
        <v>101</v>
      </c>
      <c r="D3" s="125"/>
      <c r="E3" s="125"/>
      <c r="F3" s="125"/>
      <c r="G3" s="125"/>
      <c r="H3" s="125"/>
      <c r="I3" s="125"/>
      <c r="J3" s="125"/>
      <c r="K3" s="125"/>
      <c r="L3" s="126"/>
    </row>
    <row r="5" spans="3:15" ht="15.75" thickBot="1"/>
    <row r="6" spans="3:15" ht="17.25" customHeight="1" thickTop="1" thickBot="1">
      <c r="C6" s="95" t="s">
        <v>0</v>
      </c>
      <c r="D6" s="135" t="s">
        <v>34</v>
      </c>
      <c r="E6" s="136"/>
      <c r="F6" s="137" t="s">
        <v>36</v>
      </c>
      <c r="G6" s="138"/>
      <c r="H6" s="137" t="s">
        <v>99</v>
      </c>
      <c r="I6" s="138"/>
      <c r="J6" s="139" t="s">
        <v>3</v>
      </c>
      <c r="K6" s="140"/>
      <c r="L6" s="141" t="s">
        <v>103</v>
      </c>
    </row>
    <row r="7" spans="3:15" ht="26.25" thickBot="1">
      <c r="C7" s="96"/>
      <c r="D7" s="97" t="s">
        <v>98</v>
      </c>
      <c r="E7" s="98" t="s">
        <v>102</v>
      </c>
      <c r="F7" s="97" t="s">
        <v>98</v>
      </c>
      <c r="G7" s="98" t="s">
        <v>102</v>
      </c>
      <c r="H7" s="97" t="s">
        <v>98</v>
      </c>
      <c r="I7" s="99" t="s">
        <v>102</v>
      </c>
      <c r="J7" s="100" t="s">
        <v>98</v>
      </c>
      <c r="K7" s="98" t="s">
        <v>102</v>
      </c>
      <c r="L7" s="142"/>
    </row>
    <row r="8" spans="3:15" ht="21.75" customHeight="1" thickBot="1">
      <c r="C8" s="76" t="s">
        <v>12</v>
      </c>
      <c r="D8" s="77">
        <f t="shared" ref="D8:L8" si="0">SUM(D9+D22+D26+D29+D31+D45+D49+D52+D54+D56+D62+D64+D59)</f>
        <v>3891700</v>
      </c>
      <c r="E8" s="77">
        <f t="shared" si="0"/>
        <v>5066000</v>
      </c>
      <c r="F8" s="77">
        <f t="shared" si="0"/>
        <v>17967882</v>
      </c>
      <c r="G8" s="77">
        <f t="shared" si="0"/>
        <v>19599704</v>
      </c>
      <c r="H8" s="77">
        <f t="shared" si="0"/>
        <v>356989</v>
      </c>
      <c r="I8" s="77">
        <f t="shared" si="0"/>
        <v>330000</v>
      </c>
      <c r="J8" s="77">
        <f t="shared" si="0"/>
        <v>466000</v>
      </c>
      <c r="K8" s="77">
        <f t="shared" si="0"/>
        <v>746000</v>
      </c>
      <c r="L8" s="77">
        <f t="shared" si="0"/>
        <v>25741704</v>
      </c>
    </row>
    <row r="9" spans="3:15" ht="15.75" thickBot="1">
      <c r="C9" s="38" t="s">
        <v>5</v>
      </c>
      <c r="D9" s="39">
        <f t="shared" ref="D9:H9" si="1">SUM(D10:D21)</f>
        <v>1068000</v>
      </c>
      <c r="E9" s="39">
        <f t="shared" si="1"/>
        <v>1255000</v>
      </c>
      <c r="F9" s="39">
        <f t="shared" si="1"/>
        <v>107406</v>
      </c>
      <c r="G9" s="40">
        <f t="shared" si="1"/>
        <v>26355</v>
      </c>
      <c r="H9" s="39">
        <f t="shared" si="1"/>
        <v>4189</v>
      </c>
      <c r="I9" s="40">
        <f>SUM(I10:I21)</f>
        <v>20000</v>
      </c>
      <c r="J9" s="41">
        <f>SUM(J10:J21)</f>
        <v>165000</v>
      </c>
      <c r="K9" s="41">
        <f>SUM(K10:K21)</f>
        <v>293000</v>
      </c>
      <c r="L9" s="42">
        <f>SUM(E9+G9+I9+K9)</f>
        <v>1594355</v>
      </c>
      <c r="N9" s="2"/>
      <c r="O9" s="2"/>
    </row>
    <row r="10" spans="3:15">
      <c r="C10" s="6" t="s">
        <v>38</v>
      </c>
      <c r="D10" s="7">
        <v>455000</v>
      </c>
      <c r="E10" s="7">
        <v>600000</v>
      </c>
      <c r="F10" s="8"/>
      <c r="G10" s="9"/>
      <c r="H10" s="8"/>
      <c r="I10" s="9"/>
      <c r="J10" s="10"/>
      <c r="K10" s="11"/>
      <c r="L10" s="12">
        <f t="shared" ref="L10:L73" si="2">SUM(E10+G10+I10+K10)</f>
        <v>600000</v>
      </c>
      <c r="O10" s="2"/>
    </row>
    <row r="11" spans="3:15">
      <c r="C11" s="13" t="s">
        <v>39</v>
      </c>
      <c r="D11" s="14">
        <v>103000</v>
      </c>
      <c r="E11" s="14">
        <v>120000</v>
      </c>
      <c r="F11" s="15"/>
      <c r="G11" s="16"/>
      <c r="H11" s="15"/>
      <c r="I11" s="16"/>
      <c r="J11" s="17"/>
      <c r="K11" s="18"/>
      <c r="L11" s="19">
        <f t="shared" si="2"/>
        <v>120000</v>
      </c>
      <c r="O11" s="2"/>
    </row>
    <row r="12" spans="3:15">
      <c r="C12" s="13" t="s">
        <v>40</v>
      </c>
      <c r="D12" s="14"/>
      <c r="E12" s="14"/>
      <c r="F12" s="15"/>
      <c r="G12" s="16"/>
      <c r="H12" s="15"/>
      <c r="I12" s="16"/>
      <c r="J12" s="18">
        <v>160000</v>
      </c>
      <c r="K12" s="18">
        <v>280000</v>
      </c>
      <c r="L12" s="19">
        <f t="shared" si="2"/>
        <v>280000</v>
      </c>
      <c r="O12" s="2"/>
    </row>
    <row r="13" spans="3:15">
      <c r="C13" s="13" t="s">
        <v>41</v>
      </c>
      <c r="D13" s="14">
        <v>19000</v>
      </c>
      <c r="E13" s="14">
        <v>14000</v>
      </c>
      <c r="F13" s="15"/>
      <c r="G13" s="16"/>
      <c r="H13" s="15"/>
      <c r="I13" s="16"/>
      <c r="J13" s="18">
        <v>1000</v>
      </c>
      <c r="K13" s="18">
        <v>5000</v>
      </c>
      <c r="L13" s="19">
        <f t="shared" si="2"/>
        <v>19000</v>
      </c>
      <c r="O13" s="2"/>
    </row>
    <row r="14" spans="3:15">
      <c r="C14" s="13" t="s">
        <v>42</v>
      </c>
      <c r="D14" s="14">
        <v>47000</v>
      </c>
      <c r="E14" s="14">
        <v>60000</v>
      </c>
      <c r="F14" s="15"/>
      <c r="G14" s="16"/>
      <c r="H14" s="15"/>
      <c r="I14" s="16"/>
      <c r="J14" s="18">
        <v>1000</v>
      </c>
      <c r="K14" s="18">
        <v>2000</v>
      </c>
      <c r="L14" s="19">
        <f t="shared" si="2"/>
        <v>62000</v>
      </c>
      <c r="O14" s="2"/>
    </row>
    <row r="15" spans="3:15">
      <c r="C15" s="13" t="s">
        <v>43</v>
      </c>
      <c r="D15" s="14">
        <v>34000</v>
      </c>
      <c r="E15" s="14">
        <v>30000</v>
      </c>
      <c r="F15" s="15"/>
      <c r="G15" s="16"/>
      <c r="H15" s="15"/>
      <c r="I15" s="16"/>
      <c r="J15" s="18">
        <v>1000</v>
      </c>
      <c r="K15" s="18">
        <v>1000</v>
      </c>
      <c r="L15" s="19">
        <f t="shared" si="2"/>
        <v>31000</v>
      </c>
      <c r="O15" s="2"/>
    </row>
    <row r="16" spans="3:15">
      <c r="C16" s="13" t="s">
        <v>44</v>
      </c>
      <c r="D16" s="14">
        <v>106000</v>
      </c>
      <c r="E16" s="14">
        <v>105000</v>
      </c>
      <c r="F16" s="15"/>
      <c r="G16" s="16"/>
      <c r="H16" s="15"/>
      <c r="I16" s="16"/>
      <c r="J16" s="18">
        <v>2000</v>
      </c>
      <c r="K16" s="18">
        <v>5000</v>
      </c>
      <c r="L16" s="19">
        <f t="shared" si="2"/>
        <v>110000</v>
      </c>
      <c r="O16" s="2"/>
    </row>
    <row r="17" spans="3:15">
      <c r="C17" s="13" t="s">
        <v>45</v>
      </c>
      <c r="D17" s="14">
        <v>18000</v>
      </c>
      <c r="E17" s="14">
        <v>31000</v>
      </c>
      <c r="F17" s="15"/>
      <c r="G17" s="16"/>
      <c r="H17" s="15"/>
      <c r="I17" s="16"/>
      <c r="J17" s="18"/>
      <c r="K17" s="18"/>
      <c r="L17" s="19">
        <f t="shared" si="2"/>
        <v>31000</v>
      </c>
      <c r="O17" s="2"/>
    </row>
    <row r="18" spans="3:15">
      <c r="C18" s="13" t="s">
        <v>46</v>
      </c>
      <c r="D18" s="14">
        <v>50000</v>
      </c>
      <c r="E18" s="14">
        <v>130000</v>
      </c>
      <c r="F18" s="15">
        <v>107406</v>
      </c>
      <c r="G18" s="16">
        <v>26355</v>
      </c>
      <c r="H18" s="15">
        <v>4189</v>
      </c>
      <c r="I18" s="16">
        <v>20000</v>
      </c>
      <c r="J18" s="17"/>
      <c r="K18" s="18"/>
      <c r="L18" s="19">
        <f t="shared" si="2"/>
        <v>176355</v>
      </c>
      <c r="O18" s="2"/>
    </row>
    <row r="19" spans="3:15">
      <c r="C19" s="20" t="s">
        <v>47</v>
      </c>
      <c r="D19" s="21">
        <v>52000</v>
      </c>
      <c r="E19" s="21">
        <v>57000</v>
      </c>
      <c r="F19" s="22"/>
      <c r="G19" s="23"/>
      <c r="H19" s="22"/>
      <c r="I19" s="23"/>
      <c r="J19" s="24"/>
      <c r="K19" s="25"/>
      <c r="L19" s="19">
        <f t="shared" si="2"/>
        <v>57000</v>
      </c>
      <c r="O19" s="2"/>
    </row>
    <row r="20" spans="3:15">
      <c r="C20" s="20" t="s">
        <v>50</v>
      </c>
      <c r="D20" s="21">
        <v>74000</v>
      </c>
      <c r="E20" s="21">
        <v>23000</v>
      </c>
      <c r="F20" s="22" t="s">
        <v>49</v>
      </c>
      <c r="G20" s="23" t="s">
        <v>49</v>
      </c>
      <c r="H20" s="22"/>
      <c r="I20" s="23"/>
      <c r="J20" s="24"/>
      <c r="K20" s="25"/>
      <c r="L20" s="19">
        <v>23000</v>
      </c>
      <c r="O20" s="2"/>
    </row>
    <row r="21" spans="3:15" ht="15.75" thickBot="1">
      <c r="C21" s="26" t="s">
        <v>48</v>
      </c>
      <c r="D21" s="27">
        <v>110000</v>
      </c>
      <c r="E21" s="27">
        <v>85000</v>
      </c>
      <c r="F21" s="28"/>
      <c r="G21" s="29"/>
      <c r="H21" s="28"/>
      <c r="I21" s="29"/>
      <c r="J21" s="30"/>
      <c r="K21" s="31"/>
      <c r="L21" s="32">
        <f t="shared" si="2"/>
        <v>85000</v>
      </c>
      <c r="O21" s="2"/>
    </row>
    <row r="22" spans="3:15" ht="15.75" thickBot="1">
      <c r="C22" s="38" t="s">
        <v>51</v>
      </c>
      <c r="D22" s="39">
        <f>SUM(D23:D25)</f>
        <v>646000</v>
      </c>
      <c r="E22" s="39">
        <f t="shared" ref="E22" si="3">SUM(E23:E25)</f>
        <v>1508000</v>
      </c>
      <c r="F22" s="39">
        <f t="shared" ref="F22:K22" si="4">SUM(F23:F25)</f>
        <v>0</v>
      </c>
      <c r="G22" s="40">
        <f t="shared" si="4"/>
        <v>0</v>
      </c>
      <c r="H22" s="39">
        <f t="shared" si="4"/>
        <v>0</v>
      </c>
      <c r="I22" s="40">
        <f t="shared" si="4"/>
        <v>0</v>
      </c>
      <c r="J22" s="41">
        <f t="shared" si="4"/>
        <v>20000</v>
      </c>
      <c r="K22" s="42">
        <f t="shared" si="4"/>
        <v>67000</v>
      </c>
      <c r="L22" s="42">
        <f t="shared" si="2"/>
        <v>1575000</v>
      </c>
      <c r="N22" s="2"/>
      <c r="O22" s="2"/>
    </row>
    <row r="23" spans="3:15">
      <c r="C23" s="6" t="s">
        <v>52</v>
      </c>
      <c r="D23" s="7">
        <v>224000</v>
      </c>
      <c r="E23" s="7">
        <v>350000</v>
      </c>
      <c r="F23" s="8"/>
      <c r="G23" s="9"/>
      <c r="H23" s="8"/>
      <c r="I23" s="9"/>
      <c r="J23" s="10">
        <v>12000</v>
      </c>
      <c r="K23" s="11">
        <v>15000</v>
      </c>
      <c r="L23" s="68">
        <f t="shared" si="2"/>
        <v>365000</v>
      </c>
      <c r="O23" s="2"/>
    </row>
    <row r="24" spans="3:15">
      <c r="C24" s="20" t="s">
        <v>53</v>
      </c>
      <c r="D24" s="21">
        <v>368000</v>
      </c>
      <c r="E24" s="21">
        <v>1086000</v>
      </c>
      <c r="F24" s="22"/>
      <c r="G24" s="23"/>
      <c r="H24" s="22"/>
      <c r="I24" s="23"/>
      <c r="J24" s="24">
        <v>2000</v>
      </c>
      <c r="K24" s="25">
        <v>48000</v>
      </c>
      <c r="L24" s="118">
        <f t="shared" si="2"/>
        <v>1134000</v>
      </c>
      <c r="O24" s="2"/>
    </row>
    <row r="25" spans="3:15" ht="15.75" thickBot="1">
      <c r="C25" s="26" t="s">
        <v>54</v>
      </c>
      <c r="D25" s="27">
        <v>54000</v>
      </c>
      <c r="E25" s="27">
        <v>72000</v>
      </c>
      <c r="F25" s="28"/>
      <c r="G25" s="29"/>
      <c r="H25" s="28"/>
      <c r="I25" s="29"/>
      <c r="J25" s="30">
        <v>6000</v>
      </c>
      <c r="K25" s="31">
        <v>4000</v>
      </c>
      <c r="L25" s="119">
        <f t="shared" si="2"/>
        <v>76000</v>
      </c>
      <c r="O25" s="2"/>
    </row>
    <row r="26" spans="3:15" ht="15.75" thickBot="1">
      <c r="C26" s="38" t="s">
        <v>6</v>
      </c>
      <c r="D26" s="39">
        <f>SUM(D27:D28)</f>
        <v>262000</v>
      </c>
      <c r="E26" s="39">
        <f t="shared" ref="E26" si="5">SUM(E27:E28)</f>
        <v>444000</v>
      </c>
      <c r="F26" s="39">
        <f>SUM(F28:F28)</f>
        <v>0</v>
      </c>
      <c r="G26" s="40">
        <f t="shared" ref="G26:I26" si="6">SUM(G28:G28)</f>
        <v>0</v>
      </c>
      <c r="H26" s="39">
        <f t="shared" si="6"/>
        <v>0</v>
      </c>
      <c r="I26" s="40">
        <f t="shared" si="6"/>
        <v>0</v>
      </c>
      <c r="J26" s="41">
        <v>40000</v>
      </c>
      <c r="K26" s="41">
        <v>39000</v>
      </c>
      <c r="L26" s="42">
        <f t="shared" si="2"/>
        <v>483000</v>
      </c>
      <c r="O26" s="2"/>
    </row>
    <row r="27" spans="3:15" ht="15.75" customHeight="1">
      <c r="C27" s="33" t="s">
        <v>56</v>
      </c>
      <c r="D27" s="34">
        <v>252000</v>
      </c>
      <c r="E27" s="34">
        <v>435000</v>
      </c>
      <c r="F27" s="35"/>
      <c r="G27" s="35"/>
      <c r="H27" s="35"/>
      <c r="I27" s="36"/>
      <c r="J27" s="37">
        <v>68000</v>
      </c>
      <c r="K27" s="34">
        <v>10000</v>
      </c>
      <c r="L27" s="68">
        <f t="shared" si="2"/>
        <v>445000</v>
      </c>
      <c r="O27" s="2"/>
    </row>
    <row r="28" spans="3:15" ht="15.75" thickBot="1">
      <c r="C28" s="13" t="s">
        <v>57</v>
      </c>
      <c r="D28" s="14">
        <v>10000</v>
      </c>
      <c r="E28" s="14">
        <v>9000</v>
      </c>
      <c r="F28" s="15"/>
      <c r="G28" s="16"/>
      <c r="H28" s="15"/>
      <c r="I28" s="16"/>
      <c r="J28" s="17"/>
      <c r="K28" s="18"/>
      <c r="L28" s="119">
        <f t="shared" si="2"/>
        <v>9000</v>
      </c>
      <c r="O28" s="2"/>
    </row>
    <row r="29" spans="3:15" ht="15.75" thickBot="1">
      <c r="C29" s="38" t="s">
        <v>7</v>
      </c>
      <c r="D29" s="39">
        <f>SUM(D30)</f>
        <v>15000</v>
      </c>
      <c r="E29" s="39">
        <f t="shared" ref="E29" si="7">SUM(E30)</f>
        <v>24000</v>
      </c>
      <c r="F29" s="39">
        <f>SUM(F30)</f>
        <v>0</v>
      </c>
      <c r="G29" s="40">
        <f t="shared" ref="G29:I29" si="8">SUM(G30)</f>
        <v>0</v>
      </c>
      <c r="H29" s="39">
        <v>0</v>
      </c>
      <c r="I29" s="40">
        <f t="shared" si="8"/>
        <v>0</v>
      </c>
      <c r="J29" s="41">
        <v>0</v>
      </c>
      <c r="K29" s="41">
        <v>0</v>
      </c>
      <c r="L29" s="42">
        <f t="shared" si="2"/>
        <v>24000</v>
      </c>
      <c r="O29" s="2"/>
    </row>
    <row r="30" spans="3:15" ht="15.75" thickBot="1">
      <c r="C30" s="43" t="s">
        <v>55</v>
      </c>
      <c r="D30" s="44">
        <v>15000</v>
      </c>
      <c r="E30" s="45">
        <v>24000</v>
      </c>
      <c r="F30" s="44"/>
      <c r="G30" s="46"/>
      <c r="H30" s="44"/>
      <c r="I30" s="46"/>
      <c r="J30" s="47"/>
      <c r="K30" s="48"/>
      <c r="L30" s="117">
        <f t="shared" si="2"/>
        <v>24000</v>
      </c>
      <c r="O30" s="2"/>
    </row>
    <row r="31" spans="3:15" ht="15.75" thickBot="1">
      <c r="C31" s="38" t="s">
        <v>8</v>
      </c>
      <c r="D31" s="39">
        <f t="shared" ref="D31:K31" si="9">SUM(D32:D44)</f>
        <v>971000</v>
      </c>
      <c r="E31" s="39">
        <f t="shared" si="9"/>
        <v>977000</v>
      </c>
      <c r="F31" s="39">
        <f t="shared" si="9"/>
        <v>27000</v>
      </c>
      <c r="G31" s="39">
        <f t="shared" si="9"/>
        <v>20000</v>
      </c>
      <c r="H31" s="39">
        <f t="shared" si="9"/>
        <v>200000</v>
      </c>
      <c r="I31" s="40">
        <f t="shared" si="9"/>
        <v>220000</v>
      </c>
      <c r="J31" s="41">
        <f t="shared" si="9"/>
        <v>7700</v>
      </c>
      <c r="K31" s="42">
        <f t="shared" si="9"/>
        <v>7000</v>
      </c>
      <c r="L31" s="42">
        <f t="shared" si="2"/>
        <v>1224000</v>
      </c>
      <c r="O31" s="2"/>
    </row>
    <row r="32" spans="3:15">
      <c r="C32" s="6" t="s">
        <v>58</v>
      </c>
      <c r="D32" s="8">
        <v>6000</v>
      </c>
      <c r="E32" s="7">
        <v>5000</v>
      </c>
      <c r="F32" s="8"/>
      <c r="G32" s="9"/>
      <c r="H32" s="8"/>
      <c r="I32" s="9"/>
      <c r="J32" s="10"/>
      <c r="K32" s="11"/>
      <c r="L32" s="68">
        <f t="shared" si="2"/>
        <v>5000</v>
      </c>
      <c r="O32" s="2"/>
    </row>
    <row r="33" spans="3:15">
      <c r="C33" s="13" t="s">
        <v>59</v>
      </c>
      <c r="D33" s="22">
        <v>128000</v>
      </c>
      <c r="E33" s="14">
        <v>144000</v>
      </c>
      <c r="F33" s="15"/>
      <c r="G33" s="16"/>
      <c r="H33" s="15"/>
      <c r="I33" s="16"/>
      <c r="J33" s="17"/>
      <c r="K33" s="18"/>
      <c r="L33" s="118">
        <f t="shared" si="2"/>
        <v>144000</v>
      </c>
      <c r="O33" s="2"/>
    </row>
    <row r="34" spans="3:15">
      <c r="C34" s="13" t="s">
        <v>60</v>
      </c>
      <c r="D34" s="22">
        <v>15000</v>
      </c>
      <c r="E34" s="14">
        <v>15000</v>
      </c>
      <c r="F34" s="15"/>
      <c r="G34" s="16"/>
      <c r="H34" s="15"/>
      <c r="I34" s="16"/>
      <c r="J34" s="17"/>
      <c r="K34" s="18"/>
      <c r="L34" s="118">
        <f t="shared" si="2"/>
        <v>15000</v>
      </c>
      <c r="O34" s="2"/>
    </row>
    <row r="35" spans="3:15">
      <c r="C35" s="13" t="s">
        <v>61</v>
      </c>
      <c r="D35" s="22">
        <v>9000</v>
      </c>
      <c r="E35" s="14">
        <v>9000</v>
      </c>
      <c r="F35" s="15"/>
      <c r="G35" s="16"/>
      <c r="H35" s="15"/>
      <c r="I35" s="16"/>
      <c r="J35" s="17"/>
      <c r="K35" s="18"/>
      <c r="L35" s="118">
        <f t="shared" si="2"/>
        <v>9000</v>
      </c>
      <c r="O35" s="2"/>
    </row>
    <row r="36" spans="3:15">
      <c r="C36" s="13" t="s">
        <v>90</v>
      </c>
      <c r="D36" s="22">
        <v>6000</v>
      </c>
      <c r="E36" s="14">
        <v>8000</v>
      </c>
      <c r="F36" s="15"/>
      <c r="G36" s="16"/>
      <c r="H36" s="15"/>
      <c r="I36" s="16"/>
      <c r="J36" s="17"/>
      <c r="K36" s="18"/>
      <c r="L36" s="118">
        <f t="shared" si="2"/>
        <v>8000</v>
      </c>
      <c r="O36" s="2"/>
    </row>
    <row r="37" spans="3:15">
      <c r="C37" s="13" t="s">
        <v>62</v>
      </c>
      <c r="D37" s="22">
        <v>15000</v>
      </c>
      <c r="E37" s="14">
        <v>15000</v>
      </c>
      <c r="F37" s="15"/>
      <c r="G37" s="16"/>
      <c r="H37" s="15"/>
      <c r="I37" s="16"/>
      <c r="J37" s="17"/>
      <c r="K37" s="18"/>
      <c r="L37" s="118">
        <f t="shared" si="2"/>
        <v>15000</v>
      </c>
      <c r="O37" s="2"/>
    </row>
    <row r="38" spans="3:15">
      <c r="C38" s="13" t="s">
        <v>63</v>
      </c>
      <c r="D38" s="22">
        <v>487000</v>
      </c>
      <c r="E38" s="14">
        <v>472000</v>
      </c>
      <c r="F38" s="15"/>
      <c r="G38" s="16"/>
      <c r="H38" s="15"/>
      <c r="I38" s="16"/>
      <c r="J38" s="17"/>
      <c r="K38" s="18"/>
      <c r="L38" s="118">
        <f t="shared" si="2"/>
        <v>472000</v>
      </c>
      <c r="O38" s="2"/>
    </row>
    <row r="39" spans="3:15">
      <c r="C39" s="13" t="s">
        <v>64</v>
      </c>
      <c r="D39" s="22">
        <v>93500</v>
      </c>
      <c r="E39" s="14">
        <v>120000</v>
      </c>
      <c r="F39" s="15"/>
      <c r="G39" s="16"/>
      <c r="H39" s="15"/>
      <c r="I39" s="16"/>
      <c r="J39" s="17"/>
      <c r="K39" s="18"/>
      <c r="L39" s="118">
        <f t="shared" si="2"/>
        <v>120000</v>
      </c>
      <c r="O39" s="2"/>
    </row>
    <row r="40" spans="3:15">
      <c r="C40" s="20" t="s">
        <v>65</v>
      </c>
      <c r="D40" s="22">
        <v>77500</v>
      </c>
      <c r="E40" s="21">
        <v>77000</v>
      </c>
      <c r="F40" s="22"/>
      <c r="G40" s="23"/>
      <c r="H40" s="22">
        <v>200000</v>
      </c>
      <c r="I40" s="23">
        <v>200000</v>
      </c>
      <c r="J40" s="24"/>
      <c r="K40" s="25"/>
      <c r="L40" s="118">
        <f t="shared" si="2"/>
        <v>277000</v>
      </c>
      <c r="O40" s="2"/>
    </row>
    <row r="41" spans="3:15">
      <c r="C41" s="20" t="s">
        <v>66</v>
      </c>
      <c r="D41" s="22">
        <v>62000</v>
      </c>
      <c r="E41" s="21">
        <v>38000</v>
      </c>
      <c r="F41" s="22"/>
      <c r="G41" s="23"/>
      <c r="H41" s="22"/>
      <c r="I41" s="23"/>
      <c r="J41" s="24">
        <v>7700</v>
      </c>
      <c r="K41" s="25">
        <v>7000</v>
      </c>
      <c r="L41" s="118">
        <f t="shared" si="2"/>
        <v>45000</v>
      </c>
      <c r="O41" s="2"/>
    </row>
    <row r="42" spans="3:15">
      <c r="C42" s="20" t="s">
        <v>67</v>
      </c>
      <c r="D42" s="22">
        <v>25000</v>
      </c>
      <c r="E42" s="21">
        <v>38000</v>
      </c>
      <c r="F42" s="22"/>
      <c r="G42" s="23"/>
      <c r="H42" s="22"/>
      <c r="I42" s="23"/>
      <c r="J42" s="24"/>
      <c r="K42" s="25"/>
      <c r="L42" s="118">
        <f t="shared" si="2"/>
        <v>38000</v>
      </c>
      <c r="O42" s="2"/>
    </row>
    <row r="43" spans="3:15">
      <c r="C43" s="20" t="s">
        <v>68</v>
      </c>
      <c r="D43" s="22">
        <v>42000</v>
      </c>
      <c r="E43" s="21">
        <v>28000</v>
      </c>
      <c r="F43" s="22">
        <v>27000</v>
      </c>
      <c r="G43" s="23">
        <v>20000</v>
      </c>
      <c r="H43" s="22"/>
      <c r="I43" s="23">
        <v>20000</v>
      </c>
      <c r="J43" s="24"/>
      <c r="K43" s="25"/>
      <c r="L43" s="118">
        <f t="shared" si="2"/>
        <v>68000</v>
      </c>
      <c r="O43" s="2"/>
    </row>
    <row r="44" spans="3:15" ht="15.75" thickBot="1">
      <c r="C44" s="20" t="s">
        <v>69</v>
      </c>
      <c r="D44" s="28">
        <v>5000</v>
      </c>
      <c r="E44" s="21">
        <v>8000</v>
      </c>
      <c r="F44" s="22"/>
      <c r="G44" s="23"/>
      <c r="H44" s="22"/>
      <c r="I44" s="23"/>
      <c r="J44" s="24"/>
      <c r="K44" s="25"/>
      <c r="L44" s="119">
        <f t="shared" si="2"/>
        <v>8000</v>
      </c>
      <c r="O44" s="2"/>
    </row>
    <row r="45" spans="3:15" ht="15.75" thickBot="1">
      <c r="C45" s="38" t="s">
        <v>9</v>
      </c>
      <c r="D45" s="39">
        <f t="shared" ref="D45:K45" si="10">SUM(D46:D48)</f>
        <v>145000</v>
      </c>
      <c r="E45" s="41">
        <f t="shared" si="10"/>
        <v>75000</v>
      </c>
      <c r="F45" s="39">
        <f t="shared" si="10"/>
        <v>12924897</v>
      </c>
      <c r="G45" s="39">
        <f t="shared" si="10"/>
        <v>14258214</v>
      </c>
      <c r="H45" s="39">
        <f t="shared" si="10"/>
        <v>124800</v>
      </c>
      <c r="I45" s="39">
        <f t="shared" si="10"/>
        <v>90000</v>
      </c>
      <c r="J45" s="39">
        <f t="shared" si="10"/>
        <v>165000</v>
      </c>
      <c r="K45" s="42">
        <f t="shared" si="10"/>
        <v>245000</v>
      </c>
      <c r="L45" s="42">
        <f t="shared" si="2"/>
        <v>14668214</v>
      </c>
      <c r="O45" s="2"/>
    </row>
    <row r="46" spans="3:15">
      <c r="C46" s="49" t="s">
        <v>70</v>
      </c>
      <c r="D46" s="11">
        <v>100000</v>
      </c>
      <c r="E46" s="50">
        <v>30000</v>
      </c>
      <c r="F46" s="8">
        <v>12800097</v>
      </c>
      <c r="G46" s="9">
        <v>14113214</v>
      </c>
      <c r="H46" s="8">
        <v>66800</v>
      </c>
      <c r="I46" s="9"/>
      <c r="J46" s="10">
        <v>165000</v>
      </c>
      <c r="K46" s="11">
        <v>245000</v>
      </c>
      <c r="L46" s="68">
        <f t="shared" si="2"/>
        <v>14388214</v>
      </c>
      <c r="O46" s="2"/>
    </row>
    <row r="47" spans="3:15">
      <c r="C47" s="51" t="s">
        <v>71</v>
      </c>
      <c r="D47" s="25">
        <v>20000</v>
      </c>
      <c r="E47" s="52">
        <v>20000</v>
      </c>
      <c r="F47" s="22">
        <v>124800</v>
      </c>
      <c r="G47" s="23">
        <v>145000</v>
      </c>
      <c r="H47" s="53">
        <v>58000</v>
      </c>
      <c r="I47" s="54">
        <v>90000</v>
      </c>
      <c r="J47" s="54"/>
      <c r="K47" s="54"/>
      <c r="L47" s="118">
        <f t="shared" si="2"/>
        <v>255000</v>
      </c>
      <c r="O47" s="2"/>
    </row>
    <row r="48" spans="3:15" ht="15.75" thickBot="1">
      <c r="C48" s="55" t="s">
        <v>72</v>
      </c>
      <c r="D48" s="31">
        <v>25000</v>
      </c>
      <c r="E48" s="56">
        <v>25000</v>
      </c>
      <c r="F48" s="57"/>
      <c r="G48" s="58"/>
      <c r="H48" s="57"/>
      <c r="I48" s="58"/>
      <c r="J48" s="59"/>
      <c r="K48" s="60"/>
      <c r="L48" s="119">
        <f t="shared" si="2"/>
        <v>25000</v>
      </c>
      <c r="O48" s="2"/>
    </row>
    <row r="49" spans="3:15" ht="15.75" thickBot="1">
      <c r="C49" s="38" t="s">
        <v>10</v>
      </c>
      <c r="D49" s="39">
        <f>SUM(D50:D51)</f>
        <v>36100</v>
      </c>
      <c r="E49" s="39">
        <f t="shared" ref="E49" si="11">SUM(E50:E51)</f>
        <v>10200</v>
      </c>
      <c r="F49" s="39">
        <f>SUM(F50:F51)</f>
        <v>4368575</v>
      </c>
      <c r="G49" s="39">
        <f t="shared" ref="G49" si="12">SUM(G50:G51)</f>
        <v>4803570</v>
      </c>
      <c r="H49" s="39">
        <f t="shared" ref="H49:K49" si="13">SUM(H50:H51)</f>
        <v>23100</v>
      </c>
      <c r="I49" s="39">
        <f t="shared" si="13"/>
        <v>0</v>
      </c>
      <c r="J49" s="41">
        <f t="shared" si="13"/>
        <v>54300</v>
      </c>
      <c r="K49" s="42">
        <f t="shared" si="13"/>
        <v>84000</v>
      </c>
      <c r="L49" s="42">
        <f t="shared" si="2"/>
        <v>4897770</v>
      </c>
      <c r="O49" s="2"/>
    </row>
    <row r="50" spans="3:15">
      <c r="C50" s="6" t="s">
        <v>73</v>
      </c>
      <c r="D50" s="7">
        <v>26500</v>
      </c>
      <c r="E50" s="7">
        <v>7500</v>
      </c>
      <c r="F50" s="8">
        <v>3204500</v>
      </c>
      <c r="G50" s="9">
        <v>3531312</v>
      </c>
      <c r="H50" s="8">
        <v>16000</v>
      </c>
      <c r="I50" s="9"/>
      <c r="J50" s="10">
        <v>40200</v>
      </c>
      <c r="K50" s="11">
        <v>61000</v>
      </c>
      <c r="L50" s="68">
        <f t="shared" si="2"/>
        <v>3599812</v>
      </c>
      <c r="O50" s="2"/>
    </row>
    <row r="51" spans="3:15" ht="15.75" thickBot="1">
      <c r="C51" s="26" t="s">
        <v>74</v>
      </c>
      <c r="D51" s="27">
        <v>9600</v>
      </c>
      <c r="E51" s="27">
        <v>2700</v>
      </c>
      <c r="F51" s="28">
        <v>1164075</v>
      </c>
      <c r="G51" s="29">
        <v>1272258</v>
      </c>
      <c r="H51" s="28">
        <v>7100</v>
      </c>
      <c r="I51" s="29"/>
      <c r="J51" s="30">
        <v>14100</v>
      </c>
      <c r="K51" s="31">
        <v>23000</v>
      </c>
      <c r="L51" s="119">
        <f t="shared" si="2"/>
        <v>1297958</v>
      </c>
      <c r="N51" s="2"/>
      <c r="O51" s="2"/>
    </row>
    <row r="52" spans="3:15" ht="15.75" thickBot="1">
      <c r="C52" s="38" t="s">
        <v>11</v>
      </c>
      <c r="D52" s="39">
        <f>SUM(D53)</f>
        <v>500</v>
      </c>
      <c r="E52" s="39">
        <f t="shared" ref="E52" si="14">SUM(E53)</f>
        <v>200</v>
      </c>
      <c r="F52" s="39">
        <f>SUM(F53)</f>
        <v>54000</v>
      </c>
      <c r="G52" s="39">
        <f t="shared" ref="G52" si="15">SUM(G53)</f>
        <v>59300</v>
      </c>
      <c r="H52" s="39">
        <f t="shared" ref="H52:K52" si="16">SUM(H53)</f>
        <v>300</v>
      </c>
      <c r="I52" s="40">
        <f t="shared" si="16"/>
        <v>0</v>
      </c>
      <c r="J52" s="41">
        <f t="shared" si="16"/>
        <v>700</v>
      </c>
      <c r="K52" s="42">
        <f t="shared" si="16"/>
        <v>1000</v>
      </c>
      <c r="L52" s="42">
        <f t="shared" si="2"/>
        <v>60500</v>
      </c>
      <c r="M52" s="1"/>
      <c r="O52" s="2"/>
    </row>
    <row r="53" spans="3:15" ht="15" customHeight="1" thickBot="1">
      <c r="C53" s="43" t="s">
        <v>75</v>
      </c>
      <c r="D53" s="44">
        <v>500</v>
      </c>
      <c r="E53" s="45">
        <v>200</v>
      </c>
      <c r="F53" s="44">
        <v>54000</v>
      </c>
      <c r="G53" s="46">
        <v>59300</v>
      </c>
      <c r="H53" s="44">
        <v>300</v>
      </c>
      <c r="I53" s="46"/>
      <c r="J53" s="47">
        <v>700</v>
      </c>
      <c r="K53" s="48">
        <v>1000</v>
      </c>
      <c r="L53" s="117">
        <f t="shared" si="2"/>
        <v>60500</v>
      </c>
      <c r="O53" s="2"/>
    </row>
    <row r="54" spans="3:15" ht="15.75" thickBot="1">
      <c r="C54" s="38" t="s">
        <v>13</v>
      </c>
      <c r="D54" s="39">
        <f>SUM(D55)</f>
        <v>2100</v>
      </c>
      <c r="E54" s="39">
        <f t="shared" ref="E54" si="17">SUM(E55)</f>
        <v>600</v>
      </c>
      <c r="F54" s="39">
        <f>SUM(F55)</f>
        <v>256004</v>
      </c>
      <c r="G54" s="39">
        <f t="shared" ref="G54" si="18">SUM(G55)</f>
        <v>282265</v>
      </c>
      <c r="H54" s="39">
        <f t="shared" ref="H54:K54" si="19">SUM(H55)</f>
        <v>1400</v>
      </c>
      <c r="I54" s="40">
        <f t="shared" si="19"/>
        <v>0</v>
      </c>
      <c r="J54" s="41">
        <f t="shared" si="19"/>
        <v>3300</v>
      </c>
      <c r="K54" s="42">
        <f t="shared" si="19"/>
        <v>5000</v>
      </c>
      <c r="L54" s="42">
        <f t="shared" si="2"/>
        <v>287865</v>
      </c>
      <c r="O54" s="2"/>
    </row>
    <row r="55" spans="3:15" ht="15" customHeight="1" thickBot="1">
      <c r="C55" s="43" t="s">
        <v>76</v>
      </c>
      <c r="D55" s="44">
        <v>2100</v>
      </c>
      <c r="E55" s="45">
        <v>600</v>
      </c>
      <c r="F55" s="44">
        <v>256004</v>
      </c>
      <c r="G55" s="46">
        <v>282265</v>
      </c>
      <c r="H55" s="44">
        <v>1400</v>
      </c>
      <c r="I55" s="46"/>
      <c r="J55" s="47">
        <v>3300</v>
      </c>
      <c r="K55" s="48">
        <v>5000</v>
      </c>
      <c r="L55" s="117">
        <f t="shared" si="2"/>
        <v>287865</v>
      </c>
      <c r="O55" s="2"/>
    </row>
    <row r="56" spans="3:15" ht="15.75" thickBot="1">
      <c r="C56" s="38" t="s">
        <v>14</v>
      </c>
      <c r="D56" s="39">
        <f>SUM(D58)</f>
        <v>30000</v>
      </c>
      <c r="E56" s="39">
        <f t="shared" ref="E56" si="20">SUM(E58)</f>
        <v>27000</v>
      </c>
      <c r="F56" s="39">
        <f>SUM(F57:F58)</f>
        <v>175000</v>
      </c>
      <c r="G56" s="39">
        <v>150000</v>
      </c>
      <c r="H56" s="39">
        <v>3200</v>
      </c>
      <c r="I56" s="40">
        <f t="shared" ref="I56:K56" si="21">SUM(I58)</f>
        <v>0</v>
      </c>
      <c r="J56" s="41">
        <f t="shared" si="21"/>
        <v>0</v>
      </c>
      <c r="K56" s="42">
        <f t="shared" si="21"/>
        <v>0</v>
      </c>
      <c r="L56" s="42">
        <f t="shared" si="2"/>
        <v>177000</v>
      </c>
      <c r="O56" s="2"/>
    </row>
    <row r="57" spans="3:15" ht="15" customHeight="1">
      <c r="C57" s="61" t="s">
        <v>77</v>
      </c>
      <c r="D57" s="62"/>
      <c r="E57" s="63"/>
      <c r="F57" s="64">
        <v>175000</v>
      </c>
      <c r="G57" s="65">
        <v>150000</v>
      </c>
      <c r="H57" s="64">
        <v>3200</v>
      </c>
      <c r="I57" s="66"/>
      <c r="J57" s="67"/>
      <c r="K57" s="68"/>
      <c r="L57" s="68">
        <f t="shared" si="2"/>
        <v>150000</v>
      </c>
      <c r="O57" s="2"/>
    </row>
    <row r="58" spans="3:15" ht="15.75" thickBot="1">
      <c r="C58" s="69" t="s">
        <v>78</v>
      </c>
      <c r="D58" s="70">
        <v>30000</v>
      </c>
      <c r="E58" s="71">
        <v>27000</v>
      </c>
      <c r="F58" s="70"/>
      <c r="G58" s="72"/>
      <c r="H58" s="70"/>
      <c r="I58" s="72"/>
      <c r="J58" s="73"/>
      <c r="K58" s="74"/>
      <c r="L58" s="119">
        <f t="shared" si="2"/>
        <v>27000</v>
      </c>
      <c r="O58" s="2"/>
    </row>
    <row r="59" spans="3:15" ht="15.75" thickBot="1">
      <c r="C59" s="38" t="s">
        <v>35</v>
      </c>
      <c r="D59" s="39">
        <v>26000</v>
      </c>
      <c r="E59" s="39">
        <f>SUM(E60:E61)</f>
        <v>33000</v>
      </c>
      <c r="F59" s="39">
        <f t="shared" ref="F59:K59" si="22">SUM(F61)</f>
        <v>0</v>
      </c>
      <c r="G59" s="39">
        <f t="shared" si="22"/>
        <v>0</v>
      </c>
      <c r="H59" s="39">
        <f>SUM(H61)</f>
        <v>0</v>
      </c>
      <c r="I59" s="40">
        <f>SUM(I61)</f>
        <v>0</v>
      </c>
      <c r="J59" s="41">
        <f>SUM(J61)</f>
        <v>0</v>
      </c>
      <c r="K59" s="42">
        <f t="shared" si="22"/>
        <v>0</v>
      </c>
      <c r="L59" s="42">
        <f t="shared" si="2"/>
        <v>33000</v>
      </c>
      <c r="O59" s="2"/>
    </row>
    <row r="60" spans="3:15" ht="15" customHeight="1">
      <c r="C60" s="61" t="s">
        <v>79</v>
      </c>
      <c r="D60" s="64">
        <v>14000</v>
      </c>
      <c r="E60" s="75">
        <v>15000</v>
      </c>
      <c r="F60" s="62"/>
      <c r="G60" s="63"/>
      <c r="H60" s="62"/>
      <c r="I60" s="66"/>
      <c r="J60" s="67"/>
      <c r="K60" s="68"/>
      <c r="L60" s="68">
        <f t="shared" si="2"/>
        <v>15000</v>
      </c>
      <c r="O60" s="2"/>
    </row>
    <row r="61" spans="3:15" ht="15" customHeight="1" thickBot="1">
      <c r="C61" s="69" t="s">
        <v>80</v>
      </c>
      <c r="D61" s="70">
        <v>12000</v>
      </c>
      <c r="E61" s="71">
        <v>18000</v>
      </c>
      <c r="F61" s="70"/>
      <c r="G61" s="72"/>
      <c r="H61" s="70"/>
      <c r="I61" s="72"/>
      <c r="J61" s="73"/>
      <c r="K61" s="74"/>
      <c r="L61" s="119">
        <f t="shared" si="2"/>
        <v>18000</v>
      </c>
      <c r="O61" s="2"/>
    </row>
    <row r="62" spans="3:15" ht="15.75" thickBot="1">
      <c r="C62" s="38" t="s">
        <v>15</v>
      </c>
      <c r="D62" s="39">
        <f t="shared" ref="D62:K62" si="23">SUM(D63)</f>
        <v>385000</v>
      </c>
      <c r="E62" s="39">
        <f t="shared" si="23"/>
        <v>390000</v>
      </c>
      <c r="F62" s="39">
        <f t="shared" si="23"/>
        <v>0</v>
      </c>
      <c r="G62" s="40">
        <f t="shared" si="23"/>
        <v>0</v>
      </c>
      <c r="H62" s="39">
        <f t="shared" si="23"/>
        <v>0</v>
      </c>
      <c r="I62" s="40">
        <f t="shared" si="23"/>
        <v>0</v>
      </c>
      <c r="J62" s="41">
        <f t="shared" si="23"/>
        <v>0</v>
      </c>
      <c r="K62" s="42">
        <f t="shared" si="23"/>
        <v>0</v>
      </c>
      <c r="L62" s="42">
        <f t="shared" si="2"/>
        <v>390000</v>
      </c>
      <c r="O62" s="2"/>
    </row>
    <row r="63" spans="3:15" ht="15" customHeight="1" thickBot="1">
      <c r="C63" s="43" t="s">
        <v>81</v>
      </c>
      <c r="D63" s="44">
        <v>385000</v>
      </c>
      <c r="E63" s="45">
        <v>390000</v>
      </c>
      <c r="F63" s="44"/>
      <c r="G63" s="46"/>
      <c r="H63" s="44"/>
      <c r="I63" s="46"/>
      <c r="J63" s="47"/>
      <c r="K63" s="48"/>
      <c r="L63" s="117">
        <f t="shared" si="2"/>
        <v>390000</v>
      </c>
      <c r="O63" s="2"/>
    </row>
    <row r="64" spans="3:15" ht="15.75" thickBot="1">
      <c r="C64" s="38" t="s">
        <v>16</v>
      </c>
      <c r="D64" s="39">
        <f>SUM(D65)</f>
        <v>305000</v>
      </c>
      <c r="E64" s="39">
        <f t="shared" ref="E64" si="24">SUM(E65)</f>
        <v>322000</v>
      </c>
      <c r="F64" s="39">
        <f>SUM(F65)</f>
        <v>55000</v>
      </c>
      <c r="G64" s="40">
        <f t="shared" ref="G64:K64" si="25">SUM(G65)</f>
        <v>0</v>
      </c>
      <c r="H64" s="39">
        <f t="shared" si="25"/>
        <v>0</v>
      </c>
      <c r="I64" s="40">
        <f t="shared" si="25"/>
        <v>0</v>
      </c>
      <c r="J64" s="41">
        <f t="shared" si="25"/>
        <v>10000</v>
      </c>
      <c r="K64" s="42">
        <f t="shared" si="25"/>
        <v>5000</v>
      </c>
      <c r="L64" s="42">
        <f t="shared" si="2"/>
        <v>327000</v>
      </c>
      <c r="O64" s="2"/>
    </row>
    <row r="65" spans="3:15" ht="15" customHeight="1" thickBot="1">
      <c r="C65" s="69" t="s">
        <v>82</v>
      </c>
      <c r="D65" s="70">
        <v>305000</v>
      </c>
      <c r="E65" s="71">
        <v>322000</v>
      </c>
      <c r="F65" s="70">
        <v>55000</v>
      </c>
      <c r="G65" s="72"/>
      <c r="H65" s="70"/>
      <c r="I65" s="72"/>
      <c r="J65" s="73">
        <v>10000</v>
      </c>
      <c r="K65" s="74">
        <v>5000</v>
      </c>
      <c r="L65" s="117">
        <f t="shared" si="2"/>
        <v>327000</v>
      </c>
      <c r="O65" s="2"/>
    </row>
    <row r="66" spans="3:15" ht="30" customHeight="1" thickBot="1">
      <c r="C66" s="76" t="s">
        <v>18</v>
      </c>
      <c r="D66" s="77">
        <f t="shared" ref="D66:F66" si="26">SUM(D67+D75+D78+D80)</f>
        <v>4120700</v>
      </c>
      <c r="E66" s="78">
        <f t="shared" si="26"/>
        <v>5272000</v>
      </c>
      <c r="F66" s="77">
        <f t="shared" si="26"/>
        <v>17967882</v>
      </c>
      <c r="G66" s="77">
        <v>19599704</v>
      </c>
      <c r="H66" s="79">
        <v>356989</v>
      </c>
      <c r="I66" s="79">
        <v>330000</v>
      </c>
      <c r="J66" s="79">
        <f t="shared" ref="J66:K66" si="27">SUM(J67+J75+J78+J80)</f>
        <v>237000</v>
      </c>
      <c r="K66" s="79">
        <f t="shared" si="27"/>
        <v>540000</v>
      </c>
      <c r="L66" s="80">
        <f t="shared" si="2"/>
        <v>25741704</v>
      </c>
      <c r="M66" s="4"/>
      <c r="O66" s="2"/>
    </row>
    <row r="67" spans="3:15" ht="18" customHeight="1" thickBot="1">
      <c r="C67" s="81" t="s">
        <v>19</v>
      </c>
      <c r="D67" s="82">
        <f>SUM(D68:D74)</f>
        <v>782700</v>
      </c>
      <c r="E67" s="83">
        <f>SUM(E68:E74)</f>
        <v>1017000</v>
      </c>
      <c r="F67" s="83">
        <f t="shared" ref="F67:K67" si="28">SUM(F68:F74)</f>
        <v>0</v>
      </c>
      <c r="G67" s="83">
        <f t="shared" si="28"/>
        <v>0</v>
      </c>
      <c r="H67" s="83">
        <f t="shared" si="28"/>
        <v>0</v>
      </c>
      <c r="I67" s="83">
        <f t="shared" si="28"/>
        <v>0</v>
      </c>
      <c r="J67" s="83">
        <f t="shared" si="28"/>
        <v>202000</v>
      </c>
      <c r="K67" s="83">
        <f t="shared" si="28"/>
        <v>445000</v>
      </c>
      <c r="L67" s="91">
        <f t="shared" si="2"/>
        <v>1462000</v>
      </c>
      <c r="O67" s="2"/>
    </row>
    <row r="68" spans="3:15">
      <c r="C68" s="6" t="s">
        <v>83</v>
      </c>
      <c r="D68" s="8">
        <v>455000</v>
      </c>
      <c r="E68" s="7">
        <v>600000</v>
      </c>
      <c r="F68" s="8"/>
      <c r="G68" s="9"/>
      <c r="H68" s="8"/>
      <c r="I68" s="9"/>
      <c r="J68" s="10"/>
      <c r="K68" s="11"/>
      <c r="L68" s="68">
        <f t="shared" si="2"/>
        <v>600000</v>
      </c>
      <c r="O68" s="2"/>
    </row>
    <row r="69" spans="3:15">
      <c r="C69" s="13" t="s">
        <v>84</v>
      </c>
      <c r="D69" s="22">
        <v>103000</v>
      </c>
      <c r="E69" s="14">
        <v>120000</v>
      </c>
      <c r="F69" s="15"/>
      <c r="G69" s="16"/>
      <c r="H69" s="15"/>
      <c r="I69" s="16"/>
      <c r="J69" s="17"/>
      <c r="K69" s="18"/>
      <c r="L69" s="118">
        <f t="shared" si="2"/>
        <v>120000</v>
      </c>
      <c r="O69" s="2"/>
    </row>
    <row r="70" spans="3:15">
      <c r="C70" s="20" t="s">
        <v>85</v>
      </c>
      <c r="D70" s="22"/>
      <c r="E70" s="21"/>
      <c r="F70" s="22"/>
      <c r="G70" s="23"/>
      <c r="H70" s="22"/>
      <c r="I70" s="23"/>
      <c r="J70" s="24">
        <v>202000</v>
      </c>
      <c r="K70" s="25">
        <v>445000</v>
      </c>
      <c r="L70" s="118">
        <f t="shared" si="2"/>
        <v>445000</v>
      </c>
      <c r="O70" s="2"/>
    </row>
    <row r="71" spans="3:15">
      <c r="C71" s="20" t="s">
        <v>86</v>
      </c>
      <c r="D71" s="22">
        <v>150000</v>
      </c>
      <c r="E71" s="21">
        <v>190000</v>
      </c>
      <c r="F71" s="22"/>
      <c r="G71" s="23"/>
      <c r="H71" s="22"/>
      <c r="I71" s="23"/>
      <c r="J71" s="24"/>
      <c r="K71" s="25"/>
      <c r="L71" s="118">
        <f t="shared" si="2"/>
        <v>190000</v>
      </c>
      <c r="O71" s="2"/>
    </row>
    <row r="72" spans="3:15">
      <c r="C72" s="84" t="s">
        <v>87</v>
      </c>
      <c r="D72" s="22">
        <v>47500</v>
      </c>
      <c r="E72" s="85">
        <v>80000</v>
      </c>
      <c r="F72" s="86"/>
      <c r="G72" s="87"/>
      <c r="H72" s="86"/>
      <c r="I72" s="87"/>
      <c r="J72" s="88"/>
      <c r="K72" s="89"/>
      <c r="L72" s="118">
        <f t="shared" si="2"/>
        <v>80000</v>
      </c>
      <c r="O72" s="2"/>
    </row>
    <row r="73" spans="3:15">
      <c r="C73" s="84" t="s">
        <v>91</v>
      </c>
      <c r="D73" s="22">
        <v>2200</v>
      </c>
      <c r="E73" s="85">
        <v>2000</v>
      </c>
      <c r="F73" s="86"/>
      <c r="G73" s="87"/>
      <c r="H73" s="86"/>
      <c r="I73" s="87"/>
      <c r="J73" s="88"/>
      <c r="K73" s="89"/>
      <c r="L73" s="118">
        <f t="shared" si="2"/>
        <v>2000</v>
      </c>
      <c r="O73" s="2"/>
    </row>
    <row r="74" spans="3:15" ht="15.75" thickBot="1">
      <c r="C74" s="26" t="s">
        <v>88</v>
      </c>
      <c r="D74" s="28">
        <v>25000</v>
      </c>
      <c r="E74" s="27">
        <v>25000</v>
      </c>
      <c r="F74" s="28"/>
      <c r="G74" s="29"/>
      <c r="H74" s="28"/>
      <c r="I74" s="29"/>
      <c r="J74" s="30"/>
      <c r="K74" s="31"/>
      <c r="L74" s="119">
        <f t="shared" ref="L74:L83" si="29">SUM(E74+G74+I74+K74)</f>
        <v>25000</v>
      </c>
      <c r="N74" s="2"/>
      <c r="O74" s="2"/>
    </row>
    <row r="75" spans="3:15" ht="15.75" thickBot="1">
      <c r="C75" s="81" t="s">
        <v>20</v>
      </c>
      <c r="D75" s="82">
        <v>0</v>
      </c>
      <c r="E75" s="82">
        <v>15000</v>
      </c>
      <c r="F75" s="82">
        <f>SUM(F76:F77)</f>
        <v>0</v>
      </c>
      <c r="G75" s="90">
        <f t="shared" ref="G75:K75" si="30">SUM(G76:G77)</f>
        <v>0</v>
      </c>
      <c r="H75" s="82">
        <f t="shared" si="30"/>
        <v>0</v>
      </c>
      <c r="I75" s="82">
        <f t="shared" si="30"/>
        <v>0</v>
      </c>
      <c r="J75" s="82">
        <f t="shared" si="30"/>
        <v>35000</v>
      </c>
      <c r="K75" s="91">
        <f t="shared" si="30"/>
        <v>95000</v>
      </c>
      <c r="L75" s="91">
        <f t="shared" si="29"/>
        <v>110000</v>
      </c>
      <c r="O75" s="2"/>
    </row>
    <row r="76" spans="3:15">
      <c r="C76" s="6" t="s">
        <v>89</v>
      </c>
      <c r="D76" s="8"/>
      <c r="E76" s="7"/>
      <c r="F76" s="8"/>
      <c r="G76" s="9"/>
      <c r="H76" s="8"/>
      <c r="I76" s="9"/>
      <c r="J76" s="10">
        <v>30000</v>
      </c>
      <c r="K76" s="11">
        <v>70000</v>
      </c>
      <c r="L76" s="68">
        <f t="shared" si="29"/>
        <v>70000</v>
      </c>
      <c r="O76" s="2"/>
    </row>
    <row r="77" spans="3:15" ht="15.75" thickBot="1">
      <c r="C77" s="26" t="s">
        <v>93</v>
      </c>
      <c r="D77" s="28"/>
      <c r="E77" s="27"/>
      <c r="F77" s="28"/>
      <c r="G77" s="29"/>
      <c r="H77" s="28"/>
      <c r="I77" s="29"/>
      <c r="J77" s="30">
        <v>5000</v>
      </c>
      <c r="K77" s="31">
        <v>25000</v>
      </c>
      <c r="L77" s="119">
        <f t="shared" si="29"/>
        <v>25000</v>
      </c>
      <c r="O77" s="2"/>
    </row>
    <row r="78" spans="3:15" ht="15.75" thickBot="1">
      <c r="C78" s="81" t="s">
        <v>21</v>
      </c>
      <c r="D78" s="82">
        <f>SUM(D79)</f>
        <v>0</v>
      </c>
      <c r="E78" s="82">
        <f t="shared" ref="E78" si="31">SUM(E79)</f>
        <v>0</v>
      </c>
      <c r="F78" s="82">
        <f>SUM(F79)</f>
        <v>0</v>
      </c>
      <c r="G78" s="90">
        <f t="shared" ref="G78:J78" si="32">SUM(G79)</f>
        <v>0</v>
      </c>
      <c r="H78" s="82">
        <f t="shared" si="32"/>
        <v>0</v>
      </c>
      <c r="I78" s="82">
        <f t="shared" si="32"/>
        <v>0</v>
      </c>
      <c r="J78" s="82">
        <f t="shared" si="32"/>
        <v>0</v>
      </c>
      <c r="K78" s="91">
        <f>SUM(K79)</f>
        <v>0</v>
      </c>
      <c r="L78" s="91">
        <f t="shared" si="29"/>
        <v>0</v>
      </c>
      <c r="O78" s="2"/>
    </row>
    <row r="79" spans="3:15" ht="15.75" thickBot="1">
      <c r="C79" s="43" t="s">
        <v>92</v>
      </c>
      <c r="D79" s="44"/>
      <c r="E79" s="45"/>
      <c r="F79" s="44"/>
      <c r="G79" s="46"/>
      <c r="H79" s="44"/>
      <c r="I79" s="46"/>
      <c r="J79" s="47"/>
      <c r="K79" s="48"/>
      <c r="L79" s="117">
        <f t="shared" si="29"/>
        <v>0</v>
      </c>
      <c r="O79" s="2"/>
    </row>
    <row r="80" spans="3:15" ht="15.75" thickBot="1">
      <c r="C80" s="81" t="s">
        <v>22</v>
      </c>
      <c r="D80" s="82">
        <f t="shared" ref="D80:K80" si="33">SUM(D82:D83)</f>
        <v>3338000</v>
      </c>
      <c r="E80" s="83">
        <f t="shared" si="33"/>
        <v>4240000</v>
      </c>
      <c r="F80" s="82">
        <f>SUM(F81:F83)</f>
        <v>17967882</v>
      </c>
      <c r="G80" s="82">
        <v>0</v>
      </c>
      <c r="H80" s="90">
        <v>356989</v>
      </c>
      <c r="I80" s="90">
        <v>0</v>
      </c>
      <c r="J80" s="90">
        <f t="shared" si="33"/>
        <v>0</v>
      </c>
      <c r="K80" s="91">
        <f t="shared" si="33"/>
        <v>0</v>
      </c>
      <c r="L80" s="91">
        <f t="shared" si="29"/>
        <v>4240000</v>
      </c>
      <c r="O80" s="2"/>
    </row>
    <row r="81" spans="3:15">
      <c r="C81" s="61" t="s">
        <v>96</v>
      </c>
      <c r="D81" s="64"/>
      <c r="E81" s="92"/>
      <c r="F81" s="64">
        <v>17967882</v>
      </c>
      <c r="G81" s="65">
        <v>19599704</v>
      </c>
      <c r="H81" s="12">
        <v>356989</v>
      </c>
      <c r="I81" s="93">
        <v>330000</v>
      </c>
      <c r="J81" s="94"/>
      <c r="K81" s="12"/>
      <c r="L81" s="121">
        <f t="shared" si="29"/>
        <v>19929704</v>
      </c>
      <c r="O81" s="2"/>
    </row>
    <row r="82" spans="3:15">
      <c r="C82" s="13" t="s">
        <v>94</v>
      </c>
      <c r="D82" s="22">
        <v>2953000</v>
      </c>
      <c r="E82" s="14">
        <v>3850000</v>
      </c>
      <c r="F82" s="15"/>
      <c r="G82" s="16"/>
      <c r="H82" s="15"/>
      <c r="I82" s="16"/>
      <c r="J82" s="17"/>
      <c r="K82" s="18"/>
      <c r="L82" s="118">
        <f t="shared" si="29"/>
        <v>3850000</v>
      </c>
      <c r="O82" s="2"/>
    </row>
    <row r="83" spans="3:15" ht="15.75" thickBot="1">
      <c r="C83" s="84" t="s">
        <v>95</v>
      </c>
      <c r="D83" s="86">
        <v>385000</v>
      </c>
      <c r="E83" s="85">
        <v>390000</v>
      </c>
      <c r="F83" s="86"/>
      <c r="G83" s="87"/>
      <c r="H83" s="86"/>
      <c r="I83" s="87"/>
      <c r="J83" s="88"/>
      <c r="K83" s="89"/>
      <c r="L83" s="120">
        <f t="shared" si="29"/>
        <v>390000</v>
      </c>
      <c r="O83" s="2"/>
    </row>
    <row r="84" spans="3:15" ht="21.75" customHeight="1" thickTop="1" thickBot="1">
      <c r="C84" s="101" t="s">
        <v>23</v>
      </c>
      <c r="D84" s="102">
        <f t="shared" ref="D84:L84" si="34">SUM(D66-D8)</f>
        <v>229000</v>
      </c>
      <c r="E84" s="102">
        <f t="shared" si="34"/>
        <v>206000</v>
      </c>
      <c r="F84" s="102">
        <f t="shared" si="34"/>
        <v>0</v>
      </c>
      <c r="G84" s="102">
        <f t="shared" si="34"/>
        <v>0</v>
      </c>
      <c r="H84" s="102">
        <f t="shared" si="34"/>
        <v>0</v>
      </c>
      <c r="I84" s="102">
        <f t="shared" si="34"/>
        <v>0</v>
      </c>
      <c r="J84" s="102">
        <f t="shared" si="34"/>
        <v>-229000</v>
      </c>
      <c r="K84" s="102">
        <f t="shared" si="34"/>
        <v>-206000</v>
      </c>
      <c r="L84" s="102">
        <f t="shared" si="34"/>
        <v>0</v>
      </c>
      <c r="O84" s="2"/>
    </row>
    <row r="85" spans="3:15" ht="15.75" thickTop="1">
      <c r="C85" s="103"/>
      <c r="D85" s="103"/>
      <c r="E85" s="104"/>
      <c r="F85" s="104"/>
      <c r="G85" s="104"/>
      <c r="H85" s="104"/>
      <c r="I85" s="104"/>
      <c r="J85" s="104"/>
      <c r="K85" s="104"/>
      <c r="L85" s="104"/>
      <c r="O85" s="2"/>
    </row>
    <row r="86" spans="3:15">
      <c r="C86" s="103"/>
      <c r="D86" s="103"/>
      <c r="E86" s="104"/>
      <c r="F86" s="104"/>
      <c r="G86" s="104"/>
      <c r="H86" s="104"/>
      <c r="I86" s="104"/>
      <c r="J86" s="104"/>
      <c r="K86" s="104"/>
      <c r="L86" s="104"/>
      <c r="O86" s="2"/>
    </row>
    <row r="87" spans="3:15" ht="15.75" thickBot="1">
      <c r="C87" s="103"/>
      <c r="D87" s="103"/>
      <c r="E87" s="104"/>
      <c r="F87" s="104"/>
      <c r="G87" s="104"/>
      <c r="H87" s="104"/>
      <c r="I87" s="104"/>
      <c r="J87" s="104"/>
      <c r="K87" s="104"/>
      <c r="L87" s="104"/>
      <c r="O87" s="2"/>
    </row>
    <row r="88" spans="3:15" ht="21" customHeight="1" thickBot="1">
      <c r="C88" s="105" t="s">
        <v>30</v>
      </c>
      <c r="D88" s="105"/>
      <c r="E88" s="127" t="s">
        <v>100</v>
      </c>
      <c r="F88" s="128"/>
      <c r="G88" s="129"/>
      <c r="H88" s="129"/>
      <c r="I88" s="129"/>
      <c r="J88" s="129"/>
      <c r="K88" s="129"/>
      <c r="L88" s="130"/>
      <c r="O88" s="2"/>
    </row>
    <row r="89" spans="3:15" ht="15.75" thickBot="1">
      <c r="C89" s="106"/>
      <c r="D89" s="106"/>
      <c r="E89" s="143" t="s">
        <v>2</v>
      </c>
      <c r="F89" s="144"/>
      <c r="G89" s="145"/>
      <c r="H89" s="146"/>
      <c r="I89" s="131" t="s">
        <v>24</v>
      </c>
      <c r="J89" s="116"/>
      <c r="K89" s="131" t="s">
        <v>3</v>
      </c>
      <c r="L89" s="133" t="s">
        <v>4</v>
      </c>
      <c r="O89" s="2"/>
    </row>
    <row r="90" spans="3:15" ht="65.25" thickBot="1">
      <c r="C90" s="107" t="s">
        <v>25</v>
      </c>
      <c r="D90" s="107"/>
      <c r="E90" s="108" t="s">
        <v>17</v>
      </c>
      <c r="F90" s="108"/>
      <c r="G90" s="109" t="s">
        <v>1</v>
      </c>
      <c r="H90" s="109" t="s">
        <v>104</v>
      </c>
      <c r="I90" s="132"/>
      <c r="J90" s="122"/>
      <c r="K90" s="132"/>
      <c r="L90" s="134"/>
    </row>
    <row r="91" spans="3:15" ht="15.75" thickBot="1">
      <c r="C91" s="110" t="s">
        <v>26</v>
      </c>
      <c r="D91" s="110"/>
      <c r="E91" s="111">
        <f>SUM(E92:E94)</f>
        <v>5066000</v>
      </c>
      <c r="F91" s="111"/>
      <c r="G91" s="111">
        <f>SUM(G92:G94)</f>
        <v>19599704</v>
      </c>
      <c r="H91" s="111">
        <v>330000</v>
      </c>
      <c r="I91" s="111">
        <f>SUM(E91+G91+H91)</f>
        <v>24995704</v>
      </c>
      <c r="J91" s="111"/>
      <c r="K91" s="111">
        <f>SUM(K92:K94)</f>
        <v>746000</v>
      </c>
      <c r="L91" s="111">
        <f>SUM(I91+K91)</f>
        <v>25741704</v>
      </c>
    </row>
    <row r="92" spans="3:15">
      <c r="C92" s="112" t="s">
        <v>29</v>
      </c>
      <c r="D92" s="112"/>
      <c r="E92" s="11">
        <v>4354000</v>
      </c>
      <c r="F92" s="11"/>
      <c r="G92" s="11">
        <v>19599704</v>
      </c>
      <c r="H92" s="11">
        <v>330000</v>
      </c>
      <c r="I92" s="11">
        <f t="shared" ref="I92:I94" si="35">SUM(E92+G92+H92)</f>
        <v>24283704</v>
      </c>
      <c r="J92" s="11"/>
      <c r="K92" s="11">
        <v>746000</v>
      </c>
      <c r="L92" s="11">
        <f t="shared" ref="L92:L99" si="36">SUM(I92+K92)</f>
        <v>25029704</v>
      </c>
    </row>
    <row r="93" spans="3:15">
      <c r="C93" s="113" t="s">
        <v>27</v>
      </c>
      <c r="D93" s="113"/>
      <c r="E93" s="25">
        <v>390000</v>
      </c>
      <c r="F93" s="25"/>
      <c r="G93" s="25"/>
      <c r="H93" s="25"/>
      <c r="I93" s="25">
        <f t="shared" si="35"/>
        <v>390000</v>
      </c>
      <c r="J93" s="25"/>
      <c r="K93" s="25"/>
      <c r="L93" s="25">
        <f t="shared" si="36"/>
        <v>390000</v>
      </c>
    </row>
    <row r="94" spans="3:15" ht="15.75" thickBot="1">
      <c r="C94" s="114" t="s">
        <v>28</v>
      </c>
      <c r="D94" s="114"/>
      <c r="E94" s="31">
        <v>322000</v>
      </c>
      <c r="F94" s="31"/>
      <c r="G94" s="31"/>
      <c r="H94" s="31"/>
      <c r="I94" s="31">
        <f t="shared" si="35"/>
        <v>322000</v>
      </c>
      <c r="J94" s="31"/>
      <c r="K94" s="31"/>
      <c r="L94" s="31">
        <f t="shared" si="36"/>
        <v>322000</v>
      </c>
    </row>
    <row r="95" spans="3:15" ht="15.75" thickBot="1">
      <c r="C95" s="103"/>
      <c r="D95" s="103"/>
      <c r="E95" s="104"/>
      <c r="F95" s="104"/>
      <c r="G95" s="104"/>
      <c r="H95" s="104"/>
      <c r="I95" s="104"/>
      <c r="J95" s="104"/>
      <c r="K95" s="104"/>
      <c r="L95" s="123"/>
    </row>
    <row r="96" spans="3:15" ht="15.75" thickBot="1">
      <c r="C96" s="110" t="s">
        <v>31</v>
      </c>
      <c r="D96" s="110"/>
      <c r="E96" s="111">
        <f>SUM(E97:E99)</f>
        <v>5272000</v>
      </c>
      <c r="F96" s="111"/>
      <c r="G96" s="111">
        <f>SUM(G97:G99)</f>
        <v>19599704</v>
      </c>
      <c r="H96" s="111">
        <f>SUM(H97:H99)</f>
        <v>330000</v>
      </c>
      <c r="I96" s="111">
        <f>SUM(E96+G96+H96)</f>
        <v>25201704</v>
      </c>
      <c r="J96" s="111"/>
      <c r="K96" s="111">
        <v>540000</v>
      </c>
      <c r="L96" s="111">
        <f t="shared" si="36"/>
        <v>25741704</v>
      </c>
    </row>
    <row r="97" spans="3:12">
      <c r="C97" s="112" t="s">
        <v>32</v>
      </c>
      <c r="D97" s="112"/>
      <c r="E97" s="11">
        <v>1422000</v>
      </c>
      <c r="F97" s="11"/>
      <c r="G97" s="11"/>
      <c r="H97" s="11"/>
      <c r="I97" s="11">
        <f t="shared" ref="I97:I99" si="37">SUM(E97+G97+H97)</f>
        <v>1422000</v>
      </c>
      <c r="J97" s="11"/>
      <c r="K97" s="11">
        <v>540000</v>
      </c>
      <c r="L97" s="11">
        <f t="shared" si="36"/>
        <v>1962000</v>
      </c>
    </row>
    <row r="98" spans="3:12">
      <c r="C98" s="113" t="s">
        <v>97</v>
      </c>
      <c r="D98" s="113"/>
      <c r="E98" s="25">
        <v>3850000</v>
      </c>
      <c r="F98" s="25"/>
      <c r="G98" s="25"/>
      <c r="H98" s="25"/>
      <c r="I98" s="25">
        <f t="shared" si="37"/>
        <v>3850000</v>
      </c>
      <c r="J98" s="25"/>
      <c r="K98" s="25"/>
      <c r="L98" s="25">
        <f t="shared" si="36"/>
        <v>3850000</v>
      </c>
    </row>
    <row r="99" spans="3:12" ht="15.75" thickBot="1">
      <c r="C99" s="114" t="s">
        <v>33</v>
      </c>
      <c r="D99" s="114"/>
      <c r="E99" s="31"/>
      <c r="F99" s="31"/>
      <c r="G99" s="31">
        <v>19599704</v>
      </c>
      <c r="H99" s="31">
        <v>330000</v>
      </c>
      <c r="I99" s="31">
        <f t="shared" si="37"/>
        <v>19929704</v>
      </c>
      <c r="J99" s="31"/>
      <c r="K99" s="31"/>
      <c r="L99" s="31">
        <f t="shared" si="36"/>
        <v>19929704</v>
      </c>
    </row>
    <row r="100" spans="3:12">
      <c r="C100" s="103"/>
      <c r="D100" s="103"/>
      <c r="E100" s="104"/>
      <c r="F100" s="104"/>
      <c r="G100" s="104"/>
      <c r="H100" s="104"/>
      <c r="I100" s="104"/>
      <c r="J100" s="104"/>
      <c r="K100" s="104"/>
      <c r="L100" s="104"/>
    </row>
    <row r="101" spans="3:12">
      <c r="C101" s="104" t="s">
        <v>37</v>
      </c>
      <c r="D101" s="104"/>
      <c r="E101" s="104"/>
      <c r="F101" s="104"/>
      <c r="G101" s="104"/>
      <c r="H101" s="104"/>
      <c r="I101" s="115"/>
      <c r="J101" s="115"/>
      <c r="K101" s="104"/>
      <c r="L101" s="104"/>
    </row>
    <row r="102" spans="3:12">
      <c r="C102" s="3"/>
      <c r="D102" s="3"/>
      <c r="E102" s="2"/>
      <c r="F102" s="2"/>
      <c r="G102" s="2"/>
      <c r="H102" s="2"/>
      <c r="I102" s="2"/>
      <c r="J102" s="2"/>
      <c r="K102" s="2"/>
      <c r="L102" s="2"/>
    </row>
    <row r="103" spans="3:12">
      <c r="C103" s="3"/>
      <c r="D103" s="5"/>
      <c r="E103" s="2"/>
      <c r="F103" s="2"/>
      <c r="G103" s="2"/>
      <c r="H103" s="2"/>
      <c r="I103" s="2"/>
      <c r="J103" s="2"/>
      <c r="K103" s="2"/>
      <c r="L103" s="2"/>
    </row>
    <row r="104" spans="3:12">
      <c r="C104" s="3"/>
      <c r="D104" s="3"/>
      <c r="E104" s="2"/>
      <c r="F104" s="2"/>
      <c r="G104" s="2"/>
      <c r="H104" s="2"/>
      <c r="I104" s="2"/>
      <c r="J104" s="2"/>
      <c r="K104" s="2"/>
      <c r="L104" s="2"/>
    </row>
    <row r="105" spans="3:12">
      <c r="C105" s="3"/>
      <c r="D105" s="3"/>
      <c r="E105" s="2"/>
      <c r="F105" s="2"/>
      <c r="G105" s="2"/>
      <c r="H105" s="2"/>
      <c r="I105" s="2"/>
      <c r="J105" s="2"/>
      <c r="K105" s="2"/>
      <c r="L105" s="2"/>
    </row>
    <row r="106" spans="3:12">
      <c r="C106" s="3"/>
      <c r="D106" s="3"/>
      <c r="E106" s="2"/>
      <c r="F106" s="2"/>
      <c r="G106" s="2"/>
      <c r="H106" s="2"/>
      <c r="I106" s="2"/>
      <c r="J106" s="2"/>
      <c r="K106" s="2"/>
      <c r="L106" s="2"/>
    </row>
    <row r="107" spans="3:12">
      <c r="C107" s="3"/>
      <c r="D107" s="3"/>
      <c r="E107" s="2"/>
      <c r="F107" s="2"/>
      <c r="G107" s="2"/>
      <c r="H107" s="2"/>
      <c r="I107" s="2"/>
      <c r="J107" s="2"/>
      <c r="K107" s="2"/>
      <c r="L107" s="2"/>
    </row>
    <row r="108" spans="3:12">
      <c r="C108" s="3"/>
      <c r="D108" s="3"/>
      <c r="E108" s="2"/>
      <c r="F108" s="2"/>
      <c r="G108" s="2"/>
      <c r="H108" s="2"/>
      <c r="I108" s="2"/>
      <c r="J108" s="2"/>
      <c r="K108" s="2"/>
      <c r="L108" s="2"/>
    </row>
    <row r="109" spans="3:12">
      <c r="C109" s="3"/>
      <c r="D109" s="3"/>
      <c r="E109" s="2"/>
      <c r="F109" s="2"/>
      <c r="G109" s="2"/>
      <c r="H109" s="2"/>
      <c r="I109" s="2"/>
      <c r="J109" s="2"/>
      <c r="K109" s="2"/>
      <c r="L109" s="2"/>
    </row>
    <row r="110" spans="3:12">
      <c r="C110" s="3"/>
      <c r="D110" s="3"/>
      <c r="E110" s="2"/>
      <c r="F110" s="2"/>
      <c r="G110" s="2"/>
      <c r="H110" s="2"/>
      <c r="I110" s="2"/>
      <c r="J110" s="2"/>
      <c r="K110" s="2"/>
      <c r="L110" s="2"/>
    </row>
    <row r="111" spans="3:12">
      <c r="C111" s="3"/>
      <c r="D111" s="3"/>
      <c r="E111" s="2"/>
      <c r="F111" s="2"/>
      <c r="G111" s="2"/>
      <c r="H111" s="2"/>
      <c r="I111" s="2"/>
      <c r="J111" s="2"/>
      <c r="K111" s="2"/>
      <c r="L111" s="2"/>
    </row>
    <row r="112" spans="3:12">
      <c r="C112" s="3"/>
      <c r="D112" s="3"/>
      <c r="E112" s="2"/>
      <c r="F112" s="2"/>
      <c r="G112" s="2"/>
      <c r="H112" s="2"/>
      <c r="I112" s="2"/>
      <c r="J112" s="2"/>
      <c r="K112" s="2"/>
      <c r="L112" s="2"/>
    </row>
    <row r="113" spans="3:12">
      <c r="C113" s="3"/>
      <c r="D113" s="3"/>
      <c r="E113" s="2"/>
      <c r="F113" s="2"/>
      <c r="G113" s="2"/>
      <c r="H113" s="2"/>
      <c r="I113" s="2"/>
      <c r="J113" s="2"/>
      <c r="K113" s="2"/>
      <c r="L113" s="2"/>
    </row>
    <row r="114" spans="3:12">
      <c r="C114" s="3"/>
      <c r="D114" s="3"/>
      <c r="E114" s="2"/>
      <c r="F114" s="2"/>
      <c r="G114" s="2"/>
      <c r="H114" s="2"/>
      <c r="I114" s="2"/>
      <c r="J114" s="2"/>
      <c r="K114" s="2"/>
      <c r="L114" s="2"/>
    </row>
    <row r="115" spans="3:12">
      <c r="C115" s="3"/>
      <c r="D115" s="3"/>
      <c r="E115" s="2"/>
      <c r="F115" s="2"/>
      <c r="G115" s="2"/>
      <c r="H115" s="2"/>
      <c r="I115" s="2"/>
      <c r="J115" s="2"/>
      <c r="K115" s="2"/>
      <c r="L115" s="2"/>
    </row>
    <row r="116" spans="3:12">
      <c r="C116" s="3"/>
      <c r="D116" s="3"/>
      <c r="E116" s="2"/>
      <c r="F116" s="2"/>
      <c r="G116" s="2"/>
      <c r="H116" s="2"/>
      <c r="I116" s="2"/>
      <c r="J116" s="2"/>
      <c r="K116" s="2"/>
      <c r="L116" s="2"/>
    </row>
    <row r="117" spans="3:12">
      <c r="C117" s="3"/>
      <c r="D117" s="3"/>
      <c r="E117" s="2"/>
      <c r="F117" s="2"/>
      <c r="G117" s="2"/>
      <c r="H117" s="2"/>
      <c r="I117" s="2"/>
      <c r="J117" s="2"/>
      <c r="K117" s="2"/>
      <c r="L117" s="2"/>
    </row>
    <row r="118" spans="3:12">
      <c r="C118" s="3"/>
      <c r="D118" s="3"/>
      <c r="E118" s="2"/>
      <c r="F118" s="2"/>
      <c r="G118" s="2"/>
      <c r="H118" s="2"/>
      <c r="I118" s="2"/>
      <c r="J118" s="2"/>
      <c r="K118" s="2"/>
      <c r="L118" s="2"/>
    </row>
    <row r="119" spans="3:12">
      <c r="C119" s="3"/>
      <c r="D119" s="3"/>
      <c r="E119" s="2"/>
      <c r="F119" s="2"/>
      <c r="G119" s="2"/>
      <c r="H119" s="2"/>
      <c r="I119" s="2"/>
      <c r="J119" s="2"/>
      <c r="K119" s="2"/>
      <c r="L119" s="2"/>
    </row>
    <row r="120" spans="3:12">
      <c r="C120" s="3"/>
      <c r="D120" s="3"/>
      <c r="E120" s="2"/>
      <c r="F120" s="2"/>
      <c r="G120" s="2"/>
      <c r="H120" s="2"/>
      <c r="I120" s="2"/>
      <c r="J120" s="2"/>
      <c r="K120" s="2"/>
      <c r="L120" s="2"/>
    </row>
    <row r="121" spans="3:12">
      <c r="C121" s="3"/>
      <c r="D121" s="3"/>
      <c r="E121" s="2"/>
      <c r="F121" s="2"/>
      <c r="G121" s="2"/>
      <c r="H121" s="2"/>
      <c r="I121" s="2"/>
      <c r="J121" s="2"/>
      <c r="K121" s="2"/>
      <c r="L121" s="2"/>
    </row>
    <row r="122" spans="3:12">
      <c r="C122" s="3"/>
      <c r="D122" s="3"/>
      <c r="E122" s="2"/>
      <c r="F122" s="2"/>
      <c r="G122" s="2"/>
      <c r="H122" s="2"/>
      <c r="I122" s="2"/>
      <c r="J122" s="2"/>
      <c r="K122" s="2"/>
      <c r="L122" s="2"/>
    </row>
    <row r="123" spans="3:12">
      <c r="C123" s="3"/>
      <c r="D123" s="3"/>
      <c r="E123" s="2"/>
      <c r="F123" s="2"/>
      <c r="G123" s="2"/>
      <c r="H123" s="2"/>
      <c r="I123" s="2"/>
      <c r="J123" s="2"/>
      <c r="K123" s="2"/>
      <c r="L123" s="2"/>
    </row>
    <row r="124" spans="3:12">
      <c r="C124" s="3"/>
      <c r="D124" s="3"/>
      <c r="E124" s="2"/>
      <c r="F124" s="2"/>
      <c r="G124" s="2"/>
      <c r="H124" s="2"/>
      <c r="I124" s="2"/>
      <c r="J124" s="2"/>
      <c r="K124" s="2"/>
      <c r="L124" s="2"/>
    </row>
    <row r="125" spans="3:12">
      <c r="C125" s="3"/>
      <c r="D125" s="3"/>
      <c r="E125" s="2"/>
      <c r="F125" s="2"/>
      <c r="G125" s="2"/>
      <c r="H125" s="2"/>
      <c r="I125" s="2"/>
      <c r="J125" s="2"/>
      <c r="K125" s="2"/>
      <c r="L125" s="2"/>
    </row>
    <row r="126" spans="3:12">
      <c r="C126" s="3"/>
      <c r="D126" s="3"/>
      <c r="E126" s="2"/>
      <c r="F126" s="2"/>
      <c r="G126" s="2"/>
      <c r="H126" s="2"/>
      <c r="I126" s="2"/>
      <c r="J126" s="2"/>
      <c r="K126" s="2"/>
      <c r="L126" s="2"/>
    </row>
    <row r="127" spans="3:12">
      <c r="C127" s="3"/>
      <c r="D127" s="3"/>
      <c r="E127" s="2"/>
      <c r="F127" s="2"/>
      <c r="G127" s="2"/>
      <c r="H127" s="2"/>
      <c r="I127" s="2"/>
      <c r="J127" s="2"/>
      <c r="K127" s="2"/>
      <c r="L127" s="2"/>
    </row>
    <row r="128" spans="3:12">
      <c r="C128" s="3"/>
      <c r="D128" s="3"/>
      <c r="E128" s="2"/>
      <c r="F128" s="2"/>
      <c r="G128" s="2"/>
      <c r="H128" s="2"/>
      <c r="I128" s="2"/>
      <c r="J128" s="2"/>
      <c r="K128" s="2"/>
      <c r="L128" s="2"/>
    </row>
    <row r="129" spans="3:12">
      <c r="C129" s="3"/>
      <c r="D129" s="3"/>
      <c r="E129" s="2"/>
      <c r="F129" s="2"/>
      <c r="G129" s="2"/>
      <c r="H129" s="2"/>
      <c r="I129" s="2"/>
      <c r="J129" s="2"/>
      <c r="K129" s="2"/>
      <c r="L129" s="2"/>
    </row>
    <row r="130" spans="3:12">
      <c r="C130" s="3"/>
      <c r="D130" s="3"/>
      <c r="E130" s="2"/>
      <c r="F130" s="2"/>
      <c r="G130" s="2"/>
      <c r="H130" s="2"/>
      <c r="I130" s="2"/>
      <c r="J130" s="2"/>
      <c r="K130" s="2"/>
      <c r="L130" s="2"/>
    </row>
    <row r="131" spans="3:12">
      <c r="C131" s="3"/>
      <c r="D131" s="3"/>
      <c r="E131" s="2"/>
      <c r="F131" s="2"/>
      <c r="G131" s="2"/>
      <c r="H131" s="2"/>
      <c r="I131" s="2"/>
      <c r="J131" s="2"/>
      <c r="K131" s="2"/>
      <c r="L131" s="2"/>
    </row>
    <row r="132" spans="3:12">
      <c r="C132" s="3"/>
      <c r="D132" s="3"/>
      <c r="E132" s="2"/>
      <c r="F132" s="2"/>
      <c r="G132" s="2"/>
      <c r="H132" s="2"/>
      <c r="I132" s="2"/>
      <c r="J132" s="2"/>
      <c r="K132" s="2"/>
      <c r="L132" s="2"/>
    </row>
    <row r="133" spans="3:12">
      <c r="C133" s="3"/>
      <c r="D133" s="3"/>
      <c r="E133" s="2"/>
      <c r="F133" s="2"/>
      <c r="G133" s="2"/>
      <c r="H133" s="2"/>
      <c r="I133" s="2"/>
      <c r="J133" s="2"/>
      <c r="K133" s="2"/>
      <c r="L133" s="2"/>
    </row>
    <row r="134" spans="3:12">
      <c r="C134" s="3"/>
      <c r="D134" s="3"/>
      <c r="E134" s="2"/>
      <c r="F134" s="2"/>
      <c r="G134" s="2"/>
      <c r="H134" s="2"/>
      <c r="I134" s="2"/>
      <c r="J134" s="2"/>
      <c r="K134" s="2"/>
      <c r="L134" s="2"/>
    </row>
    <row r="135" spans="3:12">
      <c r="C135" s="3"/>
      <c r="D135" s="3"/>
      <c r="E135" s="2"/>
      <c r="F135" s="2"/>
      <c r="G135" s="2"/>
      <c r="H135" s="2"/>
      <c r="I135" s="2"/>
      <c r="J135" s="2"/>
      <c r="K135" s="2"/>
      <c r="L135" s="2"/>
    </row>
    <row r="136" spans="3:12">
      <c r="C136" s="3"/>
      <c r="D136" s="3"/>
      <c r="E136" s="2"/>
      <c r="F136" s="2"/>
      <c r="G136" s="2"/>
      <c r="H136" s="2"/>
      <c r="I136" s="2"/>
      <c r="J136" s="2"/>
      <c r="K136" s="2"/>
      <c r="L136" s="2"/>
    </row>
    <row r="137" spans="3:12">
      <c r="C137" s="3"/>
      <c r="D137" s="3"/>
      <c r="E137" s="2"/>
      <c r="F137" s="2"/>
      <c r="G137" s="2"/>
      <c r="H137" s="2"/>
      <c r="I137" s="2"/>
      <c r="J137" s="2"/>
      <c r="K137" s="2"/>
      <c r="L137" s="2"/>
    </row>
    <row r="138" spans="3:12">
      <c r="C138" s="3"/>
      <c r="D138" s="3"/>
      <c r="E138" s="2"/>
      <c r="F138" s="2"/>
      <c r="G138" s="2"/>
      <c r="H138" s="2"/>
      <c r="I138" s="2"/>
      <c r="J138" s="2"/>
      <c r="K138" s="2"/>
      <c r="L138" s="2"/>
    </row>
    <row r="139" spans="3:12">
      <c r="C139" s="3"/>
      <c r="D139" s="3"/>
      <c r="E139" s="2"/>
      <c r="F139" s="2"/>
      <c r="G139" s="2"/>
      <c r="H139" s="2"/>
      <c r="I139" s="2"/>
      <c r="J139" s="2"/>
      <c r="K139" s="2"/>
      <c r="L139" s="2"/>
    </row>
    <row r="140" spans="3:12">
      <c r="C140" s="3"/>
      <c r="D140" s="3"/>
      <c r="E140" s="2"/>
      <c r="F140" s="2"/>
      <c r="G140" s="2"/>
      <c r="H140" s="2"/>
      <c r="I140" s="2"/>
      <c r="J140" s="2"/>
      <c r="K140" s="2"/>
      <c r="L140" s="2"/>
    </row>
    <row r="141" spans="3:12">
      <c r="C141" s="3"/>
      <c r="D141" s="3"/>
      <c r="E141" s="2"/>
      <c r="F141" s="2"/>
      <c r="G141" s="2"/>
      <c r="H141" s="2"/>
      <c r="I141" s="2"/>
      <c r="J141" s="2"/>
      <c r="K141" s="2"/>
      <c r="L141" s="2"/>
    </row>
    <row r="142" spans="3:12">
      <c r="C142" s="3"/>
      <c r="D142" s="3"/>
      <c r="E142" s="2"/>
      <c r="F142" s="2"/>
      <c r="G142" s="2"/>
      <c r="H142" s="2"/>
      <c r="I142" s="2"/>
      <c r="J142" s="2"/>
      <c r="K142" s="2"/>
      <c r="L142" s="2"/>
    </row>
    <row r="143" spans="3:12">
      <c r="C143" s="3"/>
      <c r="D143" s="3"/>
      <c r="E143" s="2"/>
      <c r="F143" s="2"/>
      <c r="G143" s="2"/>
      <c r="H143" s="2"/>
      <c r="I143" s="2"/>
      <c r="J143" s="2"/>
      <c r="K143" s="2"/>
      <c r="L143" s="2"/>
    </row>
    <row r="144" spans="3:12">
      <c r="C144" s="3"/>
      <c r="D144" s="3"/>
      <c r="E144" s="2"/>
      <c r="F144" s="2"/>
      <c r="G144" s="2"/>
      <c r="H144" s="2"/>
      <c r="I144" s="2"/>
      <c r="J144" s="2"/>
      <c r="K144" s="2"/>
      <c r="L144" s="2"/>
    </row>
    <row r="145" spans="3:12">
      <c r="C145" s="3"/>
      <c r="D145" s="3"/>
      <c r="E145" s="2"/>
      <c r="F145" s="2"/>
      <c r="G145" s="2"/>
      <c r="H145" s="2"/>
      <c r="I145" s="2"/>
      <c r="J145" s="2"/>
      <c r="K145" s="2"/>
      <c r="L145" s="2"/>
    </row>
    <row r="146" spans="3:12">
      <c r="C146" s="3"/>
      <c r="D146" s="3"/>
      <c r="E146" s="2"/>
      <c r="F146" s="2"/>
      <c r="G146" s="2"/>
      <c r="H146" s="2"/>
      <c r="I146" s="2"/>
      <c r="J146" s="2"/>
      <c r="K146" s="2"/>
      <c r="L146" s="2"/>
    </row>
    <row r="147" spans="3:12">
      <c r="C147" s="3"/>
      <c r="D147" s="3"/>
      <c r="E147" s="2"/>
      <c r="F147" s="2"/>
      <c r="G147" s="2"/>
      <c r="H147" s="2"/>
      <c r="I147" s="2"/>
      <c r="J147" s="2"/>
      <c r="K147" s="2"/>
      <c r="L147" s="2"/>
    </row>
    <row r="148" spans="3:12">
      <c r="C148" s="3"/>
      <c r="D148" s="3"/>
      <c r="E148" s="2"/>
      <c r="F148" s="2"/>
      <c r="G148" s="2"/>
      <c r="H148" s="2"/>
      <c r="I148" s="2"/>
      <c r="J148" s="2"/>
      <c r="K148" s="2"/>
      <c r="L148" s="2"/>
    </row>
    <row r="149" spans="3:12">
      <c r="C149" s="3"/>
      <c r="D149" s="3"/>
      <c r="E149" s="2"/>
      <c r="F149" s="2"/>
      <c r="G149" s="2"/>
      <c r="H149" s="2"/>
      <c r="I149" s="2"/>
      <c r="J149" s="2"/>
      <c r="K149" s="2"/>
      <c r="L149" s="2"/>
    </row>
    <row r="150" spans="3:12">
      <c r="C150" s="3"/>
      <c r="D150" s="3"/>
      <c r="E150" s="2"/>
      <c r="F150" s="2"/>
      <c r="G150" s="2"/>
      <c r="H150" s="2"/>
      <c r="I150" s="2"/>
      <c r="J150" s="2"/>
      <c r="K150" s="2"/>
      <c r="L150" s="2"/>
    </row>
    <row r="151" spans="3:12">
      <c r="C151" s="3"/>
      <c r="D151" s="3"/>
      <c r="E151" s="2"/>
      <c r="F151" s="2"/>
      <c r="G151" s="2"/>
      <c r="H151" s="2"/>
      <c r="I151" s="2"/>
      <c r="J151" s="2"/>
      <c r="K151" s="2"/>
      <c r="L151" s="2"/>
    </row>
    <row r="152" spans="3:12">
      <c r="C152" s="3"/>
      <c r="D152" s="3"/>
      <c r="E152" s="2"/>
      <c r="F152" s="2"/>
      <c r="G152" s="2"/>
      <c r="H152" s="2"/>
      <c r="I152" s="2"/>
      <c r="J152" s="2"/>
      <c r="K152" s="2"/>
      <c r="L152" s="2"/>
    </row>
    <row r="153" spans="3:12">
      <c r="C153" s="3"/>
      <c r="D153" s="3"/>
      <c r="E153" s="2"/>
      <c r="F153" s="2"/>
      <c r="G153" s="2"/>
      <c r="H153" s="2"/>
      <c r="I153" s="2"/>
      <c r="J153" s="2"/>
      <c r="K153" s="2"/>
      <c r="L153" s="2"/>
    </row>
    <row r="154" spans="3:12">
      <c r="C154" s="3"/>
      <c r="D154" s="3"/>
      <c r="E154" s="2"/>
      <c r="F154" s="2"/>
      <c r="G154" s="2"/>
      <c r="H154" s="2"/>
      <c r="I154" s="2"/>
      <c r="J154" s="2"/>
      <c r="K154" s="2"/>
      <c r="L154" s="2"/>
    </row>
    <row r="155" spans="3:12">
      <c r="C155" s="3"/>
      <c r="D155" s="3"/>
      <c r="E155" s="2"/>
      <c r="F155" s="2"/>
      <c r="G155" s="2"/>
      <c r="H155" s="2"/>
      <c r="I155" s="2"/>
      <c r="J155" s="2"/>
      <c r="K155" s="2"/>
      <c r="L155" s="2"/>
    </row>
    <row r="156" spans="3:12">
      <c r="C156" s="3"/>
      <c r="D156" s="3"/>
      <c r="E156" s="2"/>
      <c r="F156" s="2"/>
      <c r="G156" s="2"/>
      <c r="H156" s="2"/>
      <c r="I156" s="2"/>
      <c r="J156" s="2"/>
      <c r="K156" s="2"/>
      <c r="L156" s="2"/>
    </row>
    <row r="157" spans="3:12">
      <c r="C157" s="3"/>
      <c r="D157" s="3"/>
      <c r="E157" s="2"/>
      <c r="F157" s="2"/>
      <c r="G157" s="2"/>
      <c r="H157" s="2"/>
      <c r="I157" s="2"/>
      <c r="J157" s="2"/>
      <c r="K157" s="2"/>
      <c r="L157" s="2"/>
    </row>
    <row r="158" spans="3:12">
      <c r="C158" s="3"/>
      <c r="D158" s="3"/>
      <c r="E158" s="2"/>
      <c r="F158" s="2"/>
      <c r="G158" s="2"/>
      <c r="H158" s="2"/>
      <c r="I158" s="2"/>
      <c r="J158" s="2"/>
      <c r="K158" s="2"/>
      <c r="L158" s="2"/>
    </row>
    <row r="159" spans="3:12">
      <c r="C159" s="3"/>
      <c r="D159" s="3"/>
      <c r="E159" s="2"/>
      <c r="F159" s="2"/>
      <c r="G159" s="2"/>
      <c r="H159" s="2"/>
      <c r="I159" s="2"/>
      <c r="J159" s="2"/>
      <c r="K159" s="2"/>
      <c r="L159" s="2"/>
    </row>
    <row r="160" spans="3:12">
      <c r="C160" s="3"/>
      <c r="D160" s="3"/>
      <c r="E160" s="2"/>
      <c r="F160" s="2"/>
      <c r="G160" s="2"/>
      <c r="H160" s="2"/>
      <c r="I160" s="2"/>
      <c r="J160" s="2"/>
      <c r="K160" s="2"/>
      <c r="L160" s="2"/>
    </row>
    <row r="161" spans="3:12">
      <c r="C161" s="3"/>
      <c r="D161" s="3"/>
      <c r="E161" s="2"/>
      <c r="F161" s="2"/>
      <c r="G161" s="2"/>
      <c r="H161" s="2"/>
      <c r="I161" s="2"/>
      <c r="J161" s="2"/>
      <c r="K161" s="2"/>
      <c r="L161" s="2"/>
    </row>
    <row r="162" spans="3:12">
      <c r="C162" s="3"/>
      <c r="D162" s="3"/>
      <c r="E162" s="2"/>
      <c r="F162" s="2"/>
      <c r="G162" s="2"/>
      <c r="H162" s="2"/>
      <c r="I162" s="2"/>
      <c r="J162" s="2"/>
      <c r="K162" s="2"/>
      <c r="L162" s="2"/>
    </row>
    <row r="163" spans="3:12">
      <c r="C163" s="3"/>
      <c r="D163" s="3"/>
      <c r="E163" s="2"/>
      <c r="F163" s="2"/>
      <c r="G163" s="2"/>
      <c r="H163" s="2"/>
      <c r="I163" s="2"/>
      <c r="J163" s="2"/>
      <c r="K163" s="2"/>
      <c r="L163" s="2"/>
    </row>
    <row r="164" spans="3:12">
      <c r="C164" s="3"/>
      <c r="D164" s="3"/>
      <c r="E164" s="2"/>
      <c r="F164" s="2"/>
      <c r="G164" s="2"/>
      <c r="H164" s="2"/>
      <c r="I164" s="2"/>
      <c r="J164" s="2"/>
      <c r="K164" s="2"/>
      <c r="L164" s="2"/>
    </row>
    <row r="165" spans="3:12">
      <c r="C165" s="3"/>
      <c r="D165" s="3"/>
      <c r="E165" s="2"/>
      <c r="F165" s="2"/>
      <c r="G165" s="2"/>
      <c r="H165" s="2"/>
      <c r="I165" s="2"/>
      <c r="J165" s="2"/>
      <c r="K165" s="2"/>
      <c r="L165" s="2"/>
    </row>
    <row r="166" spans="3:12">
      <c r="C166" s="3"/>
      <c r="D166" s="3"/>
      <c r="E166" s="2"/>
      <c r="F166" s="2"/>
      <c r="G166" s="2"/>
      <c r="H166" s="2"/>
      <c r="I166" s="2"/>
      <c r="J166" s="2"/>
      <c r="K166" s="2"/>
      <c r="L166" s="2"/>
    </row>
    <row r="167" spans="3:12">
      <c r="C167" s="3"/>
      <c r="D167" s="3"/>
      <c r="E167" s="2"/>
      <c r="F167" s="2"/>
      <c r="G167" s="2"/>
      <c r="H167" s="2"/>
      <c r="I167" s="2"/>
      <c r="J167" s="2"/>
      <c r="K167" s="2"/>
      <c r="L167" s="2"/>
    </row>
    <row r="168" spans="3:12">
      <c r="C168" s="3"/>
      <c r="D168" s="3"/>
      <c r="E168" s="2"/>
      <c r="F168" s="2"/>
      <c r="G168" s="2"/>
      <c r="H168" s="2"/>
      <c r="I168" s="2"/>
      <c r="J168" s="2"/>
      <c r="K168" s="2"/>
      <c r="L168" s="2"/>
    </row>
    <row r="169" spans="3:12">
      <c r="C169" s="3"/>
      <c r="D169" s="3"/>
      <c r="E169" s="2"/>
      <c r="F169" s="2"/>
      <c r="G169" s="2"/>
      <c r="H169" s="2"/>
      <c r="I169" s="2"/>
      <c r="J169" s="2"/>
      <c r="K169" s="2"/>
      <c r="L169" s="2"/>
    </row>
    <row r="170" spans="3:12">
      <c r="C170" s="3"/>
      <c r="D170" s="3"/>
      <c r="E170" s="2"/>
      <c r="F170" s="2"/>
      <c r="G170" s="2"/>
      <c r="H170" s="2"/>
      <c r="I170" s="2"/>
      <c r="J170" s="2"/>
      <c r="K170" s="2"/>
      <c r="L170" s="2"/>
    </row>
    <row r="171" spans="3:12">
      <c r="C171" s="3"/>
      <c r="D171" s="3"/>
      <c r="E171" s="2"/>
      <c r="F171" s="2"/>
      <c r="G171" s="2"/>
      <c r="H171" s="2"/>
      <c r="I171" s="2"/>
      <c r="J171" s="2"/>
      <c r="K171" s="2"/>
      <c r="L171" s="2"/>
    </row>
    <row r="172" spans="3:12">
      <c r="C172" s="3"/>
      <c r="D172" s="3"/>
      <c r="E172" s="2"/>
      <c r="F172" s="2"/>
      <c r="G172" s="2"/>
      <c r="H172" s="2"/>
      <c r="I172" s="2"/>
      <c r="J172" s="2"/>
      <c r="K172" s="2"/>
      <c r="L172" s="2"/>
    </row>
    <row r="173" spans="3:12">
      <c r="C173" s="3"/>
      <c r="D173" s="3"/>
      <c r="E173" s="2"/>
      <c r="F173" s="2"/>
      <c r="G173" s="2"/>
      <c r="H173" s="2"/>
      <c r="I173" s="2"/>
      <c r="J173" s="2"/>
      <c r="K173" s="2"/>
      <c r="L173" s="2"/>
    </row>
    <row r="174" spans="3:12">
      <c r="C174" s="3"/>
      <c r="D174" s="3"/>
      <c r="E174" s="2"/>
      <c r="F174" s="2"/>
      <c r="G174" s="2"/>
      <c r="H174" s="2"/>
      <c r="I174" s="2"/>
      <c r="J174" s="2"/>
      <c r="K174" s="2"/>
      <c r="L174" s="2"/>
    </row>
    <row r="175" spans="3:12">
      <c r="C175" s="3"/>
      <c r="D175" s="3"/>
      <c r="E175" s="2"/>
      <c r="F175" s="2"/>
      <c r="G175" s="2"/>
      <c r="H175" s="2"/>
      <c r="I175" s="2"/>
      <c r="J175" s="2"/>
      <c r="K175" s="2"/>
      <c r="L175" s="2"/>
    </row>
    <row r="176" spans="3:12">
      <c r="C176" s="3"/>
      <c r="D176" s="3"/>
      <c r="E176" s="2"/>
      <c r="F176" s="2"/>
      <c r="G176" s="2"/>
      <c r="H176" s="2"/>
      <c r="I176" s="2"/>
      <c r="J176" s="2"/>
      <c r="K176" s="2"/>
      <c r="L176" s="2"/>
    </row>
    <row r="177" spans="3:12">
      <c r="C177" s="3"/>
      <c r="D177" s="3"/>
      <c r="E177" s="2"/>
      <c r="F177" s="2"/>
      <c r="G177" s="2"/>
      <c r="H177" s="2"/>
      <c r="I177" s="2"/>
      <c r="J177" s="2"/>
      <c r="K177" s="2"/>
      <c r="L177" s="2"/>
    </row>
    <row r="178" spans="3:12">
      <c r="C178" s="3"/>
      <c r="D178" s="3"/>
      <c r="E178" s="2"/>
      <c r="F178" s="2"/>
      <c r="G178" s="2"/>
      <c r="H178" s="2"/>
      <c r="I178" s="2"/>
      <c r="J178" s="2"/>
      <c r="K178" s="2"/>
      <c r="L178" s="2"/>
    </row>
    <row r="179" spans="3:12">
      <c r="C179" s="3"/>
      <c r="D179" s="3"/>
      <c r="E179" s="2"/>
      <c r="F179" s="2"/>
      <c r="G179" s="2"/>
      <c r="H179" s="2"/>
      <c r="I179" s="2"/>
      <c r="J179" s="2"/>
      <c r="K179" s="2"/>
      <c r="L179" s="2"/>
    </row>
    <row r="180" spans="3:12">
      <c r="C180" s="3"/>
      <c r="D180" s="3"/>
      <c r="E180" s="2"/>
      <c r="F180" s="2"/>
      <c r="G180" s="2"/>
      <c r="H180" s="2"/>
      <c r="I180" s="2"/>
      <c r="J180" s="2"/>
      <c r="K180" s="2"/>
      <c r="L180" s="2"/>
    </row>
    <row r="181" spans="3:12">
      <c r="C181" s="3"/>
      <c r="D181" s="3"/>
      <c r="E181" s="2"/>
      <c r="F181" s="2"/>
      <c r="G181" s="2"/>
      <c r="H181" s="2"/>
      <c r="I181" s="2"/>
      <c r="J181" s="2"/>
      <c r="K181" s="2"/>
      <c r="L181" s="2"/>
    </row>
    <row r="182" spans="3:12">
      <c r="C182" s="3"/>
      <c r="D182" s="3"/>
      <c r="E182" s="2"/>
      <c r="F182" s="2"/>
      <c r="G182" s="2"/>
      <c r="H182" s="2"/>
      <c r="I182" s="2"/>
      <c r="J182" s="2"/>
      <c r="K182" s="2"/>
      <c r="L182" s="2"/>
    </row>
    <row r="183" spans="3:12">
      <c r="C183" s="3"/>
      <c r="D183" s="3"/>
      <c r="E183" s="2"/>
      <c r="F183" s="2"/>
      <c r="G183" s="2"/>
      <c r="H183" s="2"/>
      <c r="I183" s="2"/>
      <c r="J183" s="2"/>
      <c r="K183" s="2"/>
      <c r="L183" s="2"/>
    </row>
    <row r="184" spans="3:12">
      <c r="C184" s="3"/>
      <c r="D184" s="3"/>
      <c r="E184" s="2"/>
      <c r="F184" s="2"/>
      <c r="G184" s="2"/>
      <c r="H184" s="2"/>
      <c r="I184" s="2"/>
      <c r="J184" s="2"/>
      <c r="K184" s="2"/>
      <c r="L184" s="2"/>
    </row>
    <row r="185" spans="3:12">
      <c r="C185" s="3"/>
      <c r="D185" s="3"/>
      <c r="E185" s="2"/>
      <c r="F185" s="2"/>
      <c r="G185" s="2"/>
      <c r="H185" s="2"/>
      <c r="I185" s="2"/>
      <c r="J185" s="2"/>
      <c r="K185" s="2"/>
      <c r="L185" s="2"/>
    </row>
    <row r="186" spans="3:12">
      <c r="C186" s="3"/>
      <c r="D186" s="3"/>
      <c r="E186" s="2"/>
      <c r="F186" s="2"/>
      <c r="G186" s="2"/>
      <c r="H186" s="2"/>
      <c r="I186" s="2"/>
      <c r="J186" s="2"/>
      <c r="K186" s="2"/>
      <c r="L186" s="2"/>
    </row>
    <row r="187" spans="3:12">
      <c r="C187" s="3"/>
      <c r="D187" s="3"/>
      <c r="E187" s="2"/>
      <c r="F187" s="2"/>
      <c r="G187" s="2"/>
      <c r="H187" s="2"/>
      <c r="I187" s="2"/>
      <c r="J187" s="2"/>
      <c r="K187" s="2"/>
      <c r="L187" s="2"/>
    </row>
    <row r="188" spans="3:12">
      <c r="C188" s="3"/>
      <c r="D188" s="3"/>
      <c r="E188" s="2"/>
      <c r="F188" s="2"/>
      <c r="G188" s="2"/>
      <c r="H188" s="2"/>
      <c r="I188" s="2"/>
      <c r="J188" s="2"/>
      <c r="K188" s="2"/>
      <c r="L188" s="2"/>
    </row>
    <row r="189" spans="3:12">
      <c r="C189" s="3"/>
      <c r="D189" s="3"/>
      <c r="E189" s="2"/>
      <c r="F189" s="2"/>
      <c r="G189" s="2"/>
      <c r="H189" s="2"/>
      <c r="I189" s="2"/>
      <c r="J189" s="2"/>
      <c r="K189" s="2"/>
      <c r="L189" s="2"/>
    </row>
    <row r="190" spans="3:12">
      <c r="C190" s="3"/>
      <c r="D190" s="3"/>
      <c r="E190" s="2"/>
      <c r="F190" s="2"/>
      <c r="G190" s="2"/>
      <c r="H190" s="2"/>
      <c r="I190" s="2"/>
      <c r="J190" s="2"/>
      <c r="K190" s="2"/>
      <c r="L190" s="2"/>
    </row>
    <row r="191" spans="3:12">
      <c r="C191" s="3"/>
      <c r="D191" s="3"/>
      <c r="E191" s="2"/>
      <c r="F191" s="2"/>
      <c r="G191" s="2"/>
      <c r="H191" s="2"/>
      <c r="I191" s="2"/>
      <c r="J191" s="2"/>
      <c r="K191" s="2"/>
      <c r="L191" s="2"/>
    </row>
    <row r="192" spans="3:12">
      <c r="C192" s="3"/>
      <c r="D192" s="3"/>
      <c r="E192" s="2"/>
      <c r="F192" s="2"/>
      <c r="G192" s="2"/>
      <c r="H192" s="2"/>
      <c r="I192" s="2"/>
      <c r="J192" s="2"/>
      <c r="K192" s="2"/>
      <c r="L192" s="2"/>
    </row>
    <row r="193" spans="3:12">
      <c r="C193" s="3"/>
      <c r="D193" s="3"/>
      <c r="E193" s="2"/>
      <c r="F193" s="2"/>
      <c r="G193" s="2"/>
      <c r="H193" s="2"/>
      <c r="I193" s="2"/>
      <c r="J193" s="2"/>
      <c r="K193" s="2"/>
      <c r="L193" s="2"/>
    </row>
    <row r="194" spans="3:12">
      <c r="C194" s="3"/>
      <c r="D194" s="3"/>
      <c r="E194" s="2"/>
      <c r="F194" s="2"/>
      <c r="G194" s="2"/>
      <c r="H194" s="2"/>
      <c r="I194" s="2"/>
      <c r="J194" s="2"/>
      <c r="K194" s="2"/>
      <c r="L194" s="2"/>
    </row>
    <row r="195" spans="3:12">
      <c r="C195" s="3"/>
      <c r="D195" s="3"/>
      <c r="E195" s="2"/>
      <c r="F195" s="2"/>
      <c r="G195" s="2"/>
      <c r="H195" s="2"/>
      <c r="I195" s="2"/>
      <c r="J195" s="2"/>
      <c r="K195" s="2"/>
      <c r="L195" s="2"/>
    </row>
    <row r="196" spans="3:12">
      <c r="C196" s="3"/>
      <c r="D196" s="3"/>
      <c r="E196" s="2"/>
      <c r="F196" s="2"/>
      <c r="G196" s="2"/>
      <c r="H196" s="2"/>
      <c r="I196" s="2"/>
      <c r="J196" s="2"/>
      <c r="K196" s="2"/>
      <c r="L196" s="2"/>
    </row>
    <row r="197" spans="3:12">
      <c r="C197" s="3"/>
      <c r="D197" s="3"/>
      <c r="E197" s="2"/>
      <c r="F197" s="2"/>
      <c r="G197" s="2"/>
      <c r="H197" s="2"/>
      <c r="I197" s="2"/>
      <c r="J197" s="2"/>
      <c r="K197" s="2"/>
      <c r="L197" s="2"/>
    </row>
    <row r="198" spans="3:12">
      <c r="C198" s="3"/>
      <c r="D198" s="3"/>
      <c r="E198" s="2"/>
      <c r="F198" s="2"/>
      <c r="G198" s="2"/>
      <c r="H198" s="2"/>
      <c r="I198" s="2"/>
      <c r="J198" s="2"/>
      <c r="K198" s="2"/>
      <c r="L198" s="2"/>
    </row>
    <row r="199" spans="3:12">
      <c r="C199" s="3"/>
      <c r="D199" s="3"/>
      <c r="E199" s="2"/>
      <c r="F199" s="2"/>
      <c r="G199" s="2"/>
      <c r="H199" s="2"/>
      <c r="I199" s="2"/>
      <c r="J199" s="2"/>
      <c r="K199" s="2"/>
      <c r="L199" s="2"/>
    </row>
    <row r="200" spans="3:12">
      <c r="C200" s="3"/>
      <c r="D200" s="3"/>
      <c r="E200" s="2"/>
      <c r="F200" s="2"/>
      <c r="G200" s="2"/>
      <c r="H200" s="2"/>
      <c r="I200" s="2"/>
      <c r="J200" s="2"/>
      <c r="K200" s="2"/>
      <c r="L200" s="2"/>
    </row>
    <row r="201" spans="3:12">
      <c r="C201" s="3"/>
      <c r="D201" s="3"/>
      <c r="E201" s="2"/>
      <c r="F201" s="2"/>
      <c r="G201" s="2"/>
      <c r="H201" s="2"/>
      <c r="I201" s="2"/>
      <c r="J201" s="2"/>
      <c r="K201" s="2"/>
      <c r="L201" s="2"/>
    </row>
    <row r="202" spans="3:12">
      <c r="C202" s="3"/>
      <c r="D202" s="3"/>
      <c r="E202" s="2"/>
      <c r="F202" s="2"/>
      <c r="G202" s="2"/>
      <c r="H202" s="2"/>
      <c r="I202" s="2"/>
      <c r="J202" s="2"/>
      <c r="K202" s="2"/>
      <c r="L202" s="2"/>
    </row>
    <row r="203" spans="3:12">
      <c r="C203" s="3"/>
      <c r="D203" s="3"/>
      <c r="E203" s="2"/>
      <c r="F203" s="2"/>
      <c r="G203" s="2"/>
      <c r="H203" s="2"/>
      <c r="I203" s="2"/>
      <c r="J203" s="2"/>
      <c r="K203" s="2"/>
      <c r="L203" s="2"/>
    </row>
    <row r="204" spans="3:12">
      <c r="C204" s="3"/>
      <c r="D204" s="3"/>
      <c r="E204" s="2"/>
      <c r="F204" s="2"/>
      <c r="G204" s="2"/>
      <c r="H204" s="2"/>
      <c r="I204" s="2"/>
      <c r="J204" s="2"/>
      <c r="K204" s="2"/>
      <c r="L204" s="2"/>
    </row>
    <row r="205" spans="3:12">
      <c r="C205" s="3"/>
      <c r="D205" s="3"/>
      <c r="E205" s="2"/>
      <c r="F205" s="2"/>
      <c r="G205" s="2"/>
      <c r="H205" s="2"/>
      <c r="I205" s="2"/>
      <c r="J205" s="2"/>
      <c r="K205" s="2"/>
      <c r="L205" s="2"/>
    </row>
    <row r="206" spans="3:12">
      <c r="C206" s="3"/>
      <c r="D206" s="3"/>
      <c r="E206" s="2"/>
      <c r="F206" s="2"/>
      <c r="G206" s="2"/>
      <c r="H206" s="2"/>
      <c r="I206" s="2"/>
      <c r="J206" s="2"/>
      <c r="K206" s="2"/>
      <c r="L206" s="2"/>
    </row>
    <row r="207" spans="3:12">
      <c r="C207" s="3"/>
      <c r="D207" s="3"/>
      <c r="E207" s="2"/>
      <c r="F207" s="2"/>
      <c r="G207" s="2"/>
      <c r="H207" s="2"/>
      <c r="I207" s="2"/>
      <c r="J207" s="2"/>
      <c r="K207" s="2"/>
      <c r="L207" s="2"/>
    </row>
  </sheetData>
  <mergeCells count="12">
    <mergeCell ref="D1:J1"/>
    <mergeCell ref="C3:L3"/>
    <mergeCell ref="E88:L88"/>
    <mergeCell ref="I89:I90"/>
    <mergeCell ref="K89:K90"/>
    <mergeCell ref="L89:L90"/>
    <mergeCell ref="D6:E6"/>
    <mergeCell ref="F6:G6"/>
    <mergeCell ref="J6:K6"/>
    <mergeCell ref="H6:I6"/>
    <mergeCell ref="L6:L7"/>
    <mergeCell ref="E89:H89"/>
  </mergeCells>
  <pageMargins left="0" right="0" top="0.11811023622047245" bottom="7.874015748031496E-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rok 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2023-09-20T14:26:50Z</dcterms:modified>
</cp:coreProperties>
</file>